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775" tabRatio="886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Справка 4" sheetId="14" state="hidden" r:id="rId14"/>
    <sheet name="Флак" sheetId="15" state="hidden" r:id="rId15"/>
    <sheet name="Spravochnik" sheetId="16" state="hidden" r:id="rId16"/>
  </sheets>
  <definedNames>
    <definedName name="Data_Adr">'Флак'!$J$2:$M$7</definedName>
    <definedName name="data_r_1">'Раздел 1'!$O$20:$AG$31</definedName>
    <definedName name="data_r_2">'Раздел 2'!$O$20:$U$39</definedName>
    <definedName name="data_r_3">'Раздел 3'!$O$20:$T$32</definedName>
    <definedName name="data_r_4">'Раздел 4'!$O$20:$AB$38</definedName>
    <definedName name="data_r_5">'Раздел 5'!$O$20:$T$35</definedName>
    <definedName name="data_r_6">'Раздел 6'!$O$20:$V$45</definedName>
    <definedName name="data_r_7">'Раздел 7'!$O$20:$V$38</definedName>
    <definedName name="data_r_8">'Раздел 8'!$O$20:$T$30</definedName>
    <definedName name="data_r_9">'Раздел 9'!$O$20:$AA$24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лист'!$R$38</definedName>
    <definedName name="R_1">'Раздел 9'!$O$28</definedName>
    <definedName name="R_2">'Раздел 9'!$T$28</definedName>
    <definedName name="R_3">'Раздел 9'!$O$31</definedName>
    <definedName name="R_4">'Раздел 9'!$T$31</definedName>
    <definedName name="razdel_01">'Раздел 1'!$P$20:$AG$31</definedName>
    <definedName name="razdel_02">'Раздел 2'!$P$20:$U$39</definedName>
    <definedName name="razdel_03">'Раздел 3'!$P$20:$T$32</definedName>
    <definedName name="razdel_04">'Раздел 4'!$P$20:$AB$38</definedName>
    <definedName name="razdel_05">'Раздел 5'!$P$20:$T$35</definedName>
    <definedName name="razdel_06">'Раздел 6'!$P$20:$V$45</definedName>
    <definedName name="razdel_07">'Раздел 7'!$P$20:$V$38</definedName>
    <definedName name="razdel_08">'Раздел 8'!$P$20:$T$30</definedName>
    <definedName name="razdel_09">'Раздел 9'!$P$20:$AA$24</definedName>
    <definedName name="T_Check">'Флак'!$A$2:$H$905</definedName>
    <definedName name="Verificationcheck">'Флак'!$O$3:$P$4</definedName>
    <definedName name="Year">'Титульный лист'!$AO$19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T31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<sst xmlns="http://schemas.openxmlformats.org/spreadsheetml/2006/main" count="1292" uniqueCount="1151">
  <si>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</si>
  <si>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</si>
  <si>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</si>
  <si>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</si>
  <si>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</si>
  <si>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</si>
  <si>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</si>
  <si>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</si>
  <si>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</si>
  <si>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</si>
  <si>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</si>
  <si>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 
организации по ОКПО</t>
  </si>
  <si>
    <t>Форма № 1 (профтех)</t>
  </si>
  <si>
    <t>0606024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</si>
  <si>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</si>
  <si>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</si>
  <si>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</si>
  <si>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</si>
  <si>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</si>
  <si>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</si>
  <si>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</si>
  <si>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</si>
  <si>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</si>
  <si>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</si>
  <si>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</si>
  <si>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</si>
  <si>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</si>
  <si>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</si>
  <si>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</si>
  <si>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</si>
  <si>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</si>
  <si>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</si>
  <si>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</si>
  <si>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</si>
  <si>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</si>
  <si>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</si>
  <si>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</si>
  <si>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</si>
  <si>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</si>
  <si>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</si>
  <si>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02 графа 3 = Раздел 1 сумма строк 03+04+05 графа 3</t>
  </si>
  <si>
    <t>Раздел 1 строка 02 графа 4 = Раздел 1 сумма строк 03+04+05 графа 4</t>
  </si>
  <si>
    <t>Раздел 1 строка 02 графа 5 = Раздел 1 сумма строк 03+04+05 графа 5</t>
  </si>
  <si>
    <t>Раздел 1 строка 02 графа 6 = Раздел 1 сумма строк 03+04+05 графа 6</t>
  </si>
  <si>
    <t>Раздел 1 строка 02 графа 7 = Раздел 1 сумма строк 03+04+05 графа 7</t>
  </si>
  <si>
    <t>в том числе (из гр.8)</t>
  </si>
  <si>
    <t>группы моло-дежи, не полу-чающей сред-него (полного) общего обра-зования</t>
  </si>
  <si>
    <t xml:space="preserve">   проживающие в сельской местности</t>
  </si>
  <si>
    <t xml:space="preserve">         из них окончившие общеобразовательное учреждение в отчетном году</t>
  </si>
  <si>
    <t xml:space="preserve">      14 - 15 лет</t>
  </si>
  <si>
    <t xml:space="preserve">      16 - 17 лет</t>
  </si>
  <si>
    <t>Раздел 1 строка 02 графа 17 &gt;= Раздел 1 строка 06 графа 17</t>
  </si>
  <si>
    <t>Раздел 1 строка 02 графа 18 &gt;= Раздел 1 строка 06 графа 18</t>
  </si>
  <si>
    <t>Раздел 1 строка 02 графа 19 &gt;= Раздел 1 строка 06 графа 19</t>
  </si>
  <si>
    <t>Раздел 1 строка 02 графа 20 &gt;= Раздел 1 строка 06 графа 20</t>
  </si>
  <si>
    <t>Раздел 1 строка 02 графа 3 &gt;= Раздел 1 строка 07 графа 3</t>
  </si>
  <si>
    <t>Раздел 1 строка 02 графа 4 &gt;= Раздел 1 строка 07 графа 4</t>
  </si>
  <si>
    <t>Раздел 1 строка 02 графа 5 &gt;= Раздел 1 строка 07 графа 5</t>
  </si>
  <si>
    <t>Раздел 1 строка 02 графа 6 &gt;= Раздел 1 строка 07 графа 6</t>
  </si>
  <si>
    <t>Раздел 1 строка 02 графа 7 &gt;= Раздел 1 строка 07 графа 7</t>
  </si>
  <si>
    <t>Раздел 1 строка 02 графа 8 &gt;= Раздел 1 строка 07 графа 8</t>
  </si>
  <si>
    <t>Раздел 1 строка 02 графа 9 &gt;= Раздел 1 строка 07 графа 9</t>
  </si>
  <si>
    <t>Раздел 1 строка 02 графа 10 &gt;= Раздел 1 строка 07 графа 10</t>
  </si>
  <si>
    <t>Раздел 1 строка 02 графа 11 &gt;= Раздел 1 строка 07 графа 11</t>
  </si>
  <si>
    <t>Раздел 1 строка 02 графа 12 &gt;= Раздел 1 строка 07 графа 12</t>
  </si>
  <si>
    <t>Раздел 1 строка 02 графа 13 &gt;= Раздел 1 строка 07 графа 13</t>
  </si>
  <si>
    <t>Раздел 1 строка 02 графа 14 &gt;= Раздел 1 строка 07 графа 14</t>
  </si>
  <si>
    <t>Раздел 2 строка 06 графа 3 &gt;= Раздел 2 строка 10 графа 3</t>
  </si>
  <si>
    <t>Раздел 2 строка 06 графа 4 &gt;= Раздел 2 строка 10 графа 4</t>
  </si>
  <si>
    <t>Раздел 2 строка 06 графа 5 &gt;= Раздел 2 строка 10 графа 5</t>
  </si>
  <si>
    <t>Раздел 2 строка 06 графа 6 &gt;= Раздел 2 строка 10 графа 6</t>
  </si>
  <si>
    <t>Раздел 2 строка 06 графа 7 &gt;= Раздел 2 строка 10 графа 7</t>
  </si>
  <si>
    <t>Раздел 2 строка 06 графа 8 &gt;= Раздел 2 строка 10 графа 8</t>
  </si>
  <si>
    <t>Раздел 2 строка 11 графа 3 = Раздел 2 сумма строк 12+13 по графе 3</t>
  </si>
  <si>
    <t>Раздел 2 строка 11 графа 4 = Раздел 2 сумма строк 12+13 по графе 4</t>
  </si>
  <si>
    <t>Раздел 8 строка 01 графа 3 = Раздел 8 сумма строки 02 графы 3 + строки 01 графы 4</t>
  </si>
  <si>
    <t>Раздел 8 строка 01 графа 6 = Раздел 8 сумма строки 02 графы 6 + строки 01 графы 7</t>
  </si>
  <si>
    <t>Раздел 8 строка 02 графа 3 = Раздел 8 сумма строк 03+04+05+08 по графе 3</t>
  </si>
  <si>
    <t>Раздел 8 строка 02 графа 6 = Раздел 8 сумма строк 03+04+05+08 по графе 6</t>
  </si>
  <si>
    <t xml:space="preserve">Раздел 8 строка 05 графа 3  &gt;= Раздел 8 строка 06 графа 3 </t>
  </si>
  <si>
    <t xml:space="preserve">Раздел 8 строка 05 графа 6  &gt;= Раздел 8 строка 06 графа 6 </t>
  </si>
  <si>
    <t xml:space="preserve">Раздел 8 строка 05 графа 3  &gt;= Раздел 8 строка 07 графа 3 </t>
  </si>
  <si>
    <t xml:space="preserve">Раздел 8 строка 05 графа 6  &gt;= Раздел 8 строка 07 графа 6 </t>
  </si>
  <si>
    <t xml:space="preserve">Раздел 8 строка 01 графа 4 &gt;= Раздел 8 строка 01 графа 5 </t>
  </si>
  <si>
    <t>ЕСЛИ строка 09 &gt; 0, то строка 10 &gt; 0</t>
  </si>
  <si>
    <t>ЕСЛИ строка 10 &gt; 0, то строка 09 &gt; 0</t>
  </si>
  <si>
    <t>Строка 01 = сумма строк 02+03+04 по графе 3</t>
  </si>
  <si>
    <t>Строка 01 = сумма строк 02+03+04 по графе 4</t>
  </si>
  <si>
    <t>Строка 01 = сумма строк 02+03+04 по графе 5</t>
  </si>
  <si>
    <t>Строка 01 = сумма строк 02+03+04 по графе 6</t>
  </si>
  <si>
    <t>Строка 01 = сумма строк 02+03+04 по графе 7</t>
  </si>
  <si>
    <t>Строка 01 = сумма строк 02+03+04 по графе 8</t>
  </si>
  <si>
    <t>Строка 01 = сумма строк 02+03+04 по графе 9</t>
  </si>
  <si>
    <t>Строка 01 = сумма строк 02+03+04 по графе 10</t>
  </si>
  <si>
    <t>Строка 01 = сумма строк 02+03+04 по графе 11</t>
  </si>
  <si>
    <t>Строка 01 = сумма строк 02+03+04 по графе 12</t>
  </si>
  <si>
    <t>Строка 01 = сумма строк 02+03+04 по графе 13</t>
  </si>
  <si>
    <t>Строка 01 = сумма строк 02+03+04 по графе 14</t>
  </si>
  <si>
    <t>Выбыло обучавшихся</t>
  </si>
  <si>
    <t xml:space="preserve">   в том числе:
      численность обучившихся, получивших дипломы</t>
  </si>
  <si>
    <t>Обучение за счет бюджета учредителя</t>
  </si>
  <si>
    <t>Очная форма обучения</t>
  </si>
  <si>
    <t>Очно-заочная (вечерняя) форма обучения и в форме экстерната</t>
  </si>
  <si>
    <t xml:space="preserve">      численность обучившихся, получивших свидетельства</t>
  </si>
  <si>
    <t>Раздел 1 строка 01 графа 3 = Раздел 1 сумма строк 02+09+10 графа 3</t>
  </si>
  <si>
    <t>Раздел 1 строка 01 графа 4 = Раздел 1 сумма строк 02+09+10 графа 4</t>
  </si>
  <si>
    <t>Раздел 1 строка 01 графа 5 = Раздел 1 сумма строк 02+09+10 графа 5</t>
  </si>
  <si>
    <t>Раздел 1 строка 01 графа 6 = Раздел 1 сумма строк 02+09+10 графа 6</t>
  </si>
  <si>
    <t>Раздел 1 строка 01 графа 7 = Раздел 1 сумма строк 02+09+10 графа 7</t>
  </si>
  <si>
    <t>Раздел 1 строка 01 графа 8 = Раздел 1 сумма строк 02+09+10 графа 8</t>
  </si>
  <si>
    <t>Раздел 1 строка 01 графа 9 = Раздел 1 сумма строк 02+09+10 графа 9</t>
  </si>
  <si>
    <t>Раздел 1 строка 01 графа 10 = Раздел 1 сумма строк 02+09+10 графа 10</t>
  </si>
  <si>
    <t>Раздел 1 строка 01 графа 11 = Раздел 1 сумма строк 02+09+10 графа 11</t>
  </si>
  <si>
    <t>Раздел 1 строка 01 графа 12 = Раздел 1 сумма строк 02+09+10 графа 12</t>
  </si>
  <si>
    <t>Раздел 1 строка 01 графа 13 = Раздел 1 сумма строк 02+09+10 графа 13</t>
  </si>
  <si>
    <t>Выпущено</t>
  </si>
  <si>
    <t>из них (из гр.3)</t>
  </si>
  <si>
    <t>из них (из гр.6) направлено на работу в организации</t>
  </si>
  <si>
    <t>Всего за отчетный год</t>
  </si>
  <si>
    <t xml:space="preserve">   Из числа выпускников (из строки 01 по графам 3, 6):
      не направлено на работу (сумма строк 03 - 05, 08)</t>
  </si>
  <si>
    <t xml:space="preserve">         в том числе по причинам:
            поступление для дальнейшей учебы в образовательные учреждения
            высшего и среднего профессионального образования</t>
  </si>
  <si>
    <t xml:space="preserve">   в них выпущено обучившихся за отчетный год (чел)</t>
  </si>
  <si>
    <t>СВЕДЕНИЯ ОБ ОБРАЗОВАТЕЛЬНЫХ УЧРЕЖДЕНИЯХ, РЕАЛИЗУЮЩИХ ПРОГРАММЫ
НАЧАЛЬНОГО ПРОФЕССИОНАЛЬНОГО ОБРАЗОВАНИЯ</t>
  </si>
  <si>
    <t>Раздел 2 строка 01 графа 6 &gt;= Раздел 2 строка 01 графа 7</t>
  </si>
  <si>
    <t>Раздел 2 строка 02 графа 6 &gt;= Раздел 2 строка 02 графа 7</t>
  </si>
  <si>
    <t>Раздел 2 строка 03 графа 6 &gt;= Раздел 2 строка 03 графа 7</t>
  </si>
  <si>
    <t>Раздел 2 строка 04 графа 6 &gt;= Раздел 2 строка 04 графа 7</t>
  </si>
  <si>
    <t>Раздел 2 строка 05 графа 6 &gt;= Раздел 2 строка 05 графа 7</t>
  </si>
  <si>
    <t>Раздел 2 строка 06 графа 6 &gt;= Раздел 2 строка 06 графа 7</t>
  </si>
  <si>
    <t>Раздел 2 строка 07 графа 6 &gt;= Раздел 2 строка 07 графа 7</t>
  </si>
  <si>
    <t>Раздел 2 строка 08 графа 6 &gt;= Раздел 2 строка 08 графа 7</t>
  </si>
  <si>
    <t>Раздел 2 строка 09 графа 6 &gt;= Раздел 2 строка 09 графа 7</t>
  </si>
  <si>
    <t>Раздел 2 строка 10 графа 6 &gt;= Раздел 2 строка 10 графа 7</t>
  </si>
  <si>
    <t>Раздел 2 строка 11 графа 6 &gt;= Раздел 2 строка 11 графа 7</t>
  </si>
  <si>
    <t>Раздел 2 строка 12 графа 6 &gt;= Раздел 2 строка 12 графа 7</t>
  </si>
  <si>
    <t>Раздел 2 строка 13 графа 6 &gt;= Раздел 2 строка 13 графа 7</t>
  </si>
  <si>
    <t>Раздел 2 строка 14 графа 6 &gt;= Раздел 2 строка 14 графа 7</t>
  </si>
  <si>
    <t>Раздел 2 строка 15 графа 6 &gt;= Раздел 2 строка 15 графа 7</t>
  </si>
  <si>
    <t>Раздел 2 строка 16 графа 6 &gt;= Раздел 2 строка 16 графа 7</t>
  </si>
  <si>
    <t xml:space="preserve">       - органу исполнительной власти субъекта Российской Федерации, осуществляющему управление
         в сфере образования</t>
  </si>
  <si>
    <t xml:space="preserve">       - Министерству образования и науки Российской Федерации</t>
  </si>
  <si>
    <t>Приказ Росстата:
Об утверждении формы
от 14.01.2013  № 12
О внесении изменений
(при наличии)
от ___________ № ___
от ___________ № ___</t>
  </si>
  <si>
    <t>Раздел 1 строка 02 графа 15 &gt;= Раздел 1 строка 07 графа 15</t>
  </si>
  <si>
    <t>Раздел 1 строка 02 графа 16 &gt;= Раздел 1 строка 07 графа 16</t>
  </si>
  <si>
    <t>Раздел 1 строка 02 графа 17 &gt;= Раздел 1 строка 07 графа 17</t>
  </si>
  <si>
    <t>Раздел 1 строка 02 графа 18 &gt;= Раздел 1 строка 07 графа 18</t>
  </si>
  <si>
    <t>Раздел 1 строка 02 графа 19 &gt;= Раздел 1 строка 07 графа 19</t>
  </si>
  <si>
    <t>Раздел 1 строка 02 графа 20 &gt;= Раздел 1 строка 07 графа 20</t>
  </si>
  <si>
    <t>Раздел 1 строка 02 графа 20 &gt;= Раздел 1 строка 03 графа 20</t>
  </si>
  <si>
    <t>Раздел 1 строка 02 графа 20 &gt;= Раздел 1 строка 04 графа 20</t>
  </si>
  <si>
    <t>Раздел 1 строка 02 графа 20 &gt;= Раздел 1 строка 05 графа 20</t>
  </si>
  <si>
    <t>Раздел 1 строка 01 графа 4 &gt;= Раздел 1 строка 01 графа 5</t>
  </si>
  <si>
    <t>Раздел 1 строка 02 графа 4 &gt;= Раздел 1 строка 02 графа 5</t>
  </si>
  <si>
    <t>Раздел 1 строка 03 графа 4 &gt;= Раздел 1 строка 03 графа 5</t>
  </si>
  <si>
    <t>Раздел 1 строка 04 графа 4 &gt;= Раздел 1 строка 04 графа 5</t>
  </si>
  <si>
    <t>Раздел 1 строка 05 графа 4 &gt;= Раздел 1 строка 05 графа 5</t>
  </si>
  <si>
    <t>Раздел 1 строка 06 графа 4 &gt;= Раздел 1 строка 06 графа 5</t>
  </si>
  <si>
    <t>Раздел 1 строка 07 графа 4 &gt;= Раздел 1 строка 07 графа 5</t>
  </si>
  <si>
    <t>Раздел 1 строка 08 графа 4 &gt;= Раздел 1 строка 08 графа 5</t>
  </si>
  <si>
    <t>Раздел 1 строка 09 графа 4 &gt;= Раздел 1 строка 09 графа 5</t>
  </si>
  <si>
    <t>Раздел 1 строка 10 графа 4 &gt;= Раздел 1 строка 10 графа 5</t>
  </si>
  <si>
    <t>Раздел 1 строка 01 графа 6 &gt;= Раздел 1 строка 01 графа 7</t>
  </si>
  <si>
    <t>Раздел 1 строка 02 графа 6 &gt;= Раздел 1 строка 02 графа 7</t>
  </si>
  <si>
    <t>Раздел 1 строка 03 графа 6 &gt;= Раздел 1 строка 03 графа 7</t>
  </si>
  <si>
    <t>Раздел 1 строка 04 графа 6 &gt;= Раздел 1 строка 04 графа 7</t>
  </si>
  <si>
    <t>Раздел 1 строка 05 графа 6 &gt;= Раздел 1 строка 05 графа 7</t>
  </si>
  <si>
    <t>Раздел 1 строка 06 графа 6 &gt;= Раздел 1 строка 06 графа 7</t>
  </si>
  <si>
    <t>Раздел 1 строка 07 графа 6 &gt;= Раздел 1 строка 07 графа 7</t>
  </si>
  <si>
    <t>Раздел 1 строка 08 графа 6 &gt;= Раздел 1 строка 08 графа 7</t>
  </si>
  <si>
    <t>Раздел 1 строка 09 графа 6 &gt;= Раздел 1 строка 09 графа 7</t>
  </si>
  <si>
    <t>Раздел 1 строка 10 графа 6 &gt;= Раздел 1 строка 10 графа 7</t>
  </si>
  <si>
    <t>Строка 01 = сумме строк 02+07+10+11 по графе 3</t>
  </si>
  <si>
    <t>Строка 01 = сумме строк 02+07+10+11 по графе 4</t>
  </si>
  <si>
    <t>Строка 01 = сумме строк 02+07+10+11 по графе 5</t>
  </si>
  <si>
    <t>Строка 01 = сумме строк 02+07+10+11 по графе 6</t>
  </si>
  <si>
    <t>Строка 01 &gt;= строки 02 по графе 7</t>
  </si>
  <si>
    <t>Строка 01 &gt;= строки 07 по графе 7</t>
  </si>
  <si>
    <t>Строка 01 &gt;= строки 10 по графе 7</t>
  </si>
  <si>
    <t>Строка 01 &gt;= строки 11 по графе 7</t>
  </si>
  <si>
    <t>Строка 02 = сумме строк 03+04+05 по графе 3</t>
  </si>
  <si>
    <t>Строка 02 = сумме строк 03+04+05 по графе 4</t>
  </si>
  <si>
    <t>Строка 02 = сумме строк 03+04+05 по графе 5</t>
  </si>
  <si>
    <t>Строка 02 = сумме строк 03+04+05 по графе 6</t>
  </si>
  <si>
    <t>Строка 02 &gt;= строки 03 по графе 7</t>
  </si>
  <si>
    <t>Строка 02 &gt;= строки 04 по графе 7</t>
  </si>
  <si>
    <t>Строка 02 &gt;= строки 05 по графе 7</t>
  </si>
  <si>
    <t>Строка 02 &gt;= строки 06 по графе 3</t>
  </si>
  <si>
    <t>Строка 02 &gt;= строки 06 по графе 4</t>
  </si>
  <si>
    <t>Строка 02 &gt;= строки 06 по графе 5</t>
  </si>
  <si>
    <t>Строка 02 &gt;= строки 06 по графе 6</t>
  </si>
  <si>
    <t>Строка 02 &gt;= строки 06 по графе 7</t>
  </si>
  <si>
    <t>Строка 02 &gt;= строки 12 по графе 3</t>
  </si>
  <si>
    <t>Строка 02 &gt;= строки 12 по графе 4</t>
  </si>
  <si>
    <t>Строка 02 &gt;= строки 12 по графе 5</t>
  </si>
  <si>
    <t>Строка 02 &gt;= строки 12 по графе 6</t>
  </si>
  <si>
    <t>Строка 02 &gt;= строки 12 по графе 7</t>
  </si>
  <si>
    <t>Строка 07 = сумме строк 08+09 по графе 3</t>
  </si>
  <si>
    <t>Строка 07 = сумме строк 08+09 по графе 4</t>
  </si>
  <si>
    <t>Строка 07 = сумме строк 08+09 по графе 5</t>
  </si>
  <si>
    <t>Строка 07 = сумме строк 08+09 по графе 6</t>
  </si>
  <si>
    <t>Строка 07 &gt;= строки 08 по графе 7</t>
  </si>
  <si>
    <t>Строка 07 &gt;= строки 09 по графе 7</t>
  </si>
  <si>
    <t>Графа 3 = сумме граф 4+5+6 по строке 01</t>
  </si>
  <si>
    <t>Графа 3 = сумме граф 4+5+6 по строке 02</t>
  </si>
  <si>
    <t>Графа 3 = сумме граф 4+5+6 по строке 03</t>
  </si>
  <si>
    <t>Графа 3 = сумме граф 4+5+6 по строке 04</t>
  </si>
  <si>
    <t>Графа 3 = сумме граф 4+5+6 по строке 05</t>
  </si>
  <si>
    <t>Графа 3 = сумме граф 4+5+6 по строке 06</t>
  </si>
  <si>
    <t>Графа 3 = сумме граф 4+5+6 по строке 07</t>
  </si>
  <si>
    <t>Графа 3 = сумме граф 4+5+6 по строке 08</t>
  </si>
  <si>
    <t>Графа 3 = сумме граф 4+5+6 по строке 09</t>
  </si>
  <si>
    <t>Графа 3 = сумме граф 4+5+6 по строке 10</t>
  </si>
  <si>
    <t>Графа 3 = сумме граф 4+5+6 по строке 11</t>
  </si>
  <si>
    <t>Графа 3 = сумме граф 4+5+6 по строке 12</t>
  </si>
  <si>
    <t>ЕСЛИ графа 3&gt;0, то графа 7&gt;0 по строке 01</t>
  </si>
  <si>
    <t>ЕСЛИ графа 3&gt;0, то графа 7&gt;0 по строке 02</t>
  </si>
  <si>
    <t>ЕСЛИ графа 3&gt;0, то графа 7&gt;0 по строке 03</t>
  </si>
  <si>
    <t>ЕСЛИ графа 3&gt;0, то графа 7&gt;0 по строке 04</t>
  </si>
  <si>
    <t>ЕСЛИ графа 3&gt;0, то графа 7&gt;0 по строке 05</t>
  </si>
  <si>
    <t>ЕСЛИ графа 3&gt;0, то графа 7&gt;0 по строке 06</t>
  </si>
  <si>
    <t>ЕСЛИ графа 3&gt;0, то графа 7&gt;0 по строке 07</t>
  </si>
  <si>
    <t>ЕСЛИ графа 3&gt;0, то графа 7&gt;0 по строке 08</t>
  </si>
  <si>
    <t>ЕСЛИ графа 3&gt;0, то графа 7&gt;0 по строке 09</t>
  </si>
  <si>
    <t>ЕСЛИ графа 3&gt;0, то графа 7&gt;0 по строке 10</t>
  </si>
  <si>
    <t>ЕСЛИ графа 3&gt;0, то графа 7&gt;0 по строке 11</t>
  </si>
  <si>
    <t>ЕСЛИ графа 3&gt;0, то графа 7&gt;0 по строке 12</t>
  </si>
  <si>
    <t>ЕСЛИ графа 7&gt;0, то графа 3&gt;0 по строке 01</t>
  </si>
  <si>
    <t>ЕСЛИ графа 7&gt;0, то графа 3&gt;0 по строке 02</t>
  </si>
  <si>
    <t>ЕСЛИ графа 7&gt;0, то графа 3&gt;0 по строке 03</t>
  </si>
  <si>
    <t>ЕСЛИ графа 7&gt;0, то графа 3&gt;0 по строке 04</t>
  </si>
  <si>
    <t>ЕСЛИ графа 7&gt;0, то графа 3&gt;0 по строке 05</t>
  </si>
  <si>
    <t>ЕСЛИ графа 7&gt;0, то графа 3&gt;0 по строке 06</t>
  </si>
  <si>
    <t>ЕСЛИ графа 7&gt;0, то графа 3&gt;0 по строке 07</t>
  </si>
  <si>
    <t>ЕСЛИ графа 7&gt;0, то графа 3&gt;0 по строке 08</t>
  </si>
  <si>
    <t>ЕСЛИ графа 7&gt;0, то графа 3&gt;0 по строке 09</t>
  </si>
  <si>
    <t>ЕСЛИ графа 7&gt;0, то графа 3&gt;0 по строке 10</t>
  </si>
  <si>
    <t>ЕСЛИ графа 7&gt;0, то графа 3&gt;0 по строке 11</t>
  </si>
  <si>
    <t>ЕСЛИ графа 7&gt;0, то графа 3&gt;0 по строке 12</t>
  </si>
  <si>
    <t>Строка 01 = сумме строк (02-18) по графе 3</t>
  </si>
  <si>
    <t>Строка 01 = сумме строк (02-18) по графе 4</t>
  </si>
  <si>
    <t>Строка 01 = сумме строк (02-18) по графе 5</t>
  </si>
  <si>
    <t>Строка 01 = сумме строк (02-18) по графе 6</t>
  </si>
  <si>
    <t>Строка 01 = сумме строк (02-18) по графе 7</t>
  </si>
  <si>
    <t>Строка 01 = сумме строк (02-18) по графе 8</t>
  </si>
  <si>
    <t>Строка 01 = сумме строк (02-18) по графе 9</t>
  </si>
  <si>
    <t>Строка 01 = сумме строк (02-18) по графе 10</t>
  </si>
  <si>
    <t>Строка 01 = сумме строк (02-18) по графе 11</t>
  </si>
  <si>
    <t>Строка 01 = сумме строк (02-18) по графе 12</t>
  </si>
  <si>
    <t>Строка 01 = сумме строк (02-18) по графе 13</t>
  </si>
  <si>
    <t>Строка 01 = сумме строк (02-18) по графе 14</t>
  </si>
  <si>
    <t>Строка 01 = сумме строк (02-18) по графе 15</t>
  </si>
  <si>
    <t xml:space="preserve">Графа 3 &gt;= графа 4 по строке 01 </t>
  </si>
  <si>
    <t>Графа 3 &gt;= графа 4 по строке 18</t>
  </si>
  <si>
    <t>Графа 3 &gt;= графа 4 по строке 17</t>
  </si>
  <si>
    <t>Графа 3 &gt;= графа 4 по строке 16</t>
  </si>
  <si>
    <t>Графа 3 &gt;= графа 4 по строке 15</t>
  </si>
  <si>
    <t>Графа 3 &gt;= графа 4 по строке 14</t>
  </si>
  <si>
    <t>Графа 3 &gt;= графа 4 по строке 13</t>
  </si>
  <si>
    <t>Графа 3 &gt;= графа 4 по строке 12</t>
  </si>
  <si>
    <t>Графа 3 &gt;= графа 4 по строке 11</t>
  </si>
  <si>
    <t>Графа 3 &gt;= графа 4 по строке 10</t>
  </si>
  <si>
    <t>Графа 3 &gt;= графа 4 по строке 09</t>
  </si>
  <si>
    <t>Графа 3 &gt;= графа 4 по строке 08</t>
  </si>
  <si>
    <t>Графа 3 &gt;= графа 4 по строке 07</t>
  </si>
  <si>
    <t>Графа 3 &gt;= графа 4 по строке 06</t>
  </si>
  <si>
    <t>Графа 3 &gt;= графа 4 по строке 05</t>
  </si>
  <si>
    <t>Графа 3 &gt;= графа 4 по строке 04</t>
  </si>
  <si>
    <t>Графа 3 &gt;= графа 4 по строке 03</t>
  </si>
  <si>
    <t>Графа 3 &gt;= графа 4 по строке 02</t>
  </si>
  <si>
    <t xml:space="preserve">Графа 3 &gt;= графа 5 по строке 01 </t>
  </si>
  <si>
    <t>Графа 3 &gt;= графа 5 по строке 02</t>
  </si>
  <si>
    <t>Графа 3 &gt;= графа 5 по строке 03</t>
  </si>
  <si>
    <t>Графа 3 &gt;= графа 5 по строке 04</t>
  </si>
  <si>
    <t>Графа 3 &gt;= графа 5 по строке 05</t>
  </si>
  <si>
    <t>Графа 3 &gt;= графа 5 по строке 06</t>
  </si>
  <si>
    <t>Графа 3 &gt;= графа 5 по строке 07</t>
  </si>
  <si>
    <t>Графа 3 &gt;= графа 5 по строке 08</t>
  </si>
  <si>
    <t>Графа 3 &gt;= графа 5 по строке 09</t>
  </si>
  <si>
    <t>Графа 3 &gt;= графа 5 по строке 10</t>
  </si>
  <si>
    <t>Графа 3 &gt;= графа 5 по строке 11</t>
  </si>
  <si>
    <t>Графа 3 &gt;= графа 5 по строке 12</t>
  </si>
  <si>
    <t>Графа 3 &gt;= графа 5 по строке 13</t>
  </si>
  <si>
    <t>Графа 3 &gt;= графа 5 по строке 14</t>
  </si>
  <si>
    <t>Графа 3 &gt;= графа 5 по строке 15</t>
  </si>
  <si>
    <t>Графа 3 &gt;= графа 5 по строке 16</t>
  </si>
  <si>
    <t>Графа 3 &gt;= графа 5 по строке 17</t>
  </si>
  <si>
    <t>Графа 3 &gt;= графа 5 по строке 18</t>
  </si>
  <si>
    <t>Графа 3 &gt;= графа 6 по строке 01</t>
  </si>
  <si>
    <t>Графа 3 &gt;= графа 6 по строке 02</t>
  </si>
  <si>
    <t>Графа 3 &gt;= графа 6 по строке 03</t>
  </si>
  <si>
    <t>Графа 3 &gt;= графа 6 по строке 04</t>
  </si>
  <si>
    <t>Графа 3 &gt;= графа 6 по строке 05</t>
  </si>
  <si>
    <t>Графа 3 &gt;= графа 6 по строке 06</t>
  </si>
  <si>
    <t>Графа 3 &gt;= графа 6 по строке 07</t>
  </si>
  <si>
    <t>Графа 3 &gt;= графа 6 по строке 08</t>
  </si>
  <si>
    <t>Графа 3 &gt;= графа 6 по строке 09</t>
  </si>
  <si>
    <t>Графа 3 &gt;= графа 6 по строке 10</t>
  </si>
  <si>
    <t>Графа 3 &gt;= графа 6 по строке 11</t>
  </si>
  <si>
    <t>Графа 3 &gt;= графа 6 по строке 12</t>
  </si>
  <si>
    <t>Графа 3 &gt;= графа 6 по строке 13</t>
  </si>
  <si>
    <t>Графа 3 &gt;= графа 6 по строке 14</t>
  </si>
  <si>
    <t>Графа 3 &gt;= графа 6 по строке 15</t>
  </si>
  <si>
    <t>Графа 3 &gt;= графа 6 по строке 16</t>
  </si>
  <si>
    <t>Графа 3 &gt;= графа 6 по строке 17</t>
  </si>
  <si>
    <t>Графа 3 &gt;= графа 6 по строке 18</t>
  </si>
  <si>
    <t>Графа 3 &gt;= графа 7 по строке 01</t>
  </si>
  <si>
    <t>Графа 3 &gt;= графа 7 по строке 02</t>
  </si>
  <si>
    <t>Графа 3 &gt;= графа 7 по строке 03</t>
  </si>
  <si>
    <t>Графа 3 &gt;= графа 7 по строке 04</t>
  </si>
  <si>
    <t>Графа 3 &gt;= графа 7 по строке 05</t>
  </si>
  <si>
    <t>Графа 3 &gt;= графа 7 по строке 06</t>
  </si>
  <si>
    <t>Графа 3 &gt;= графа 7 по строке 07</t>
  </si>
  <si>
    <t>Графа 3 &gt;= графа 7 по строке 08</t>
  </si>
  <si>
    <t>Графа 3 &gt;= графа 7 по строке 09</t>
  </si>
  <si>
    <t>Графа 3 &gt;= графа 7 по строке 10</t>
  </si>
  <si>
    <t>Графа 3 &gt;= графа 7 по строке 11</t>
  </si>
  <si>
    <t>Графа 3 &gt;= графа 7 по строке 12</t>
  </si>
  <si>
    <t>Графа 3 &gt;= графа 7 по строке 13</t>
  </si>
  <si>
    <t>Графа 3 &gt;= графа 7 по строке 14</t>
  </si>
  <si>
    <t>Графа 3 &gt;= графа 7 по строке 15</t>
  </si>
  <si>
    <t>Графа 3 &gt;= графа 7 по строке 16</t>
  </si>
  <si>
    <t>Графа 3 &gt;= графа 7 по строке 17</t>
  </si>
  <si>
    <t>Графа 3 &gt;= графа 7 по строке 18</t>
  </si>
  <si>
    <t>Графа 3 &gt;= графа 8 по строке 01</t>
  </si>
  <si>
    <t>Графа 3 &gt;= графа 8 по строке 02</t>
  </si>
  <si>
    <t>Графа 3 &gt;= графа 8 по строке 03</t>
  </si>
  <si>
    <t>Графа 3 &gt;= графа 8 по строке 04</t>
  </si>
  <si>
    <t>Графа 3 &gt;= графа 8 по строке 05</t>
  </si>
  <si>
    <t>Графа 3 &gt;= графа 8 по строке 06</t>
  </si>
  <si>
    <t>Графа 3 &gt;= графа 8 по строке 07</t>
  </si>
  <si>
    <t>Графа 3 &gt;= графа 8 по строке 08</t>
  </si>
  <si>
    <t>Графа 3 &gt;= графа 8 по строке 09</t>
  </si>
  <si>
    <t>Графа 3 &gt;= графа 8 по строке 10</t>
  </si>
  <si>
    <t>Графа 3 &gt;= графа 8 по строке 11</t>
  </si>
  <si>
    <t>Графа 3 &gt;= графа 8 по строке 12</t>
  </si>
  <si>
    <t>Графа 3 &gt;= графа 8 по строке 13</t>
  </si>
  <si>
    <t>Графа 3 &gt;= графа 8 по строке 14</t>
  </si>
  <si>
    <t>Графа 3 &gt;= графа 8 по строке 15</t>
  </si>
  <si>
    <t>Графа 3 &gt;= графа 8 по строке 16</t>
  </si>
  <si>
    <t>Графа 3 &gt;= графа 8 по строке 17</t>
  </si>
  <si>
    <t>Графа 3 &gt;= графа 8 по строке 18</t>
  </si>
  <si>
    <t>Графа 4 &gt;= графа 9 по строке 01</t>
  </si>
  <si>
    <t>Графа 4 &gt;= графа 9 по строке 02</t>
  </si>
  <si>
    <t>Графа 4 &gt;= графа 9 по строке 03</t>
  </si>
  <si>
    <t>Графа 4 &gt;= графа 9 по строке 04</t>
  </si>
  <si>
    <t>Графа 4 &gt;= графа 9 по строке 05</t>
  </si>
  <si>
    <t>Графа 4 &gt;= графа 9 по строке 06</t>
  </si>
  <si>
    <t>Графа 4 &gt;= графа 9 по строке 07</t>
  </si>
  <si>
    <t>Графа 4 &gt;= графа 9 по строке 08</t>
  </si>
  <si>
    <t>Графа 4 &gt;= графа 9 по строке 09</t>
  </si>
  <si>
    <t>Графа 4 &gt;= графа 9 по строке 10</t>
  </si>
  <si>
    <t>Графа 4 &gt;= графа 9 по строке 11</t>
  </si>
  <si>
    <t>Графа 4 &gt;= графа 9 по строке 12</t>
  </si>
  <si>
    <t>Графа 4 &gt;= графа 9 по строке 13</t>
  </si>
  <si>
    <t>Графа 4 &gt;= графа 9 по строке 14</t>
  </si>
  <si>
    <t>Графа 4 &gt;= графа 9 по строке 15</t>
  </si>
  <si>
    <t>Графа 4 &gt;= графа 9 по строке 16</t>
  </si>
  <si>
    <t>Графа 4 &gt;= графа 9 по строке 17</t>
  </si>
  <si>
    <t>Графа 4 &gt;= графа 9 по строке 18</t>
  </si>
  <si>
    <t>Графа 8 &gt;= графа 9 по строке 01</t>
  </si>
  <si>
    <t>Графа 8 &gt;= графа 9 по строке 02</t>
  </si>
  <si>
    <t>Графа 8 &gt;= графа 9 по строке 03</t>
  </si>
  <si>
    <t>Графа 8 &gt;= графа 9 по строке 04</t>
  </si>
  <si>
    <t>Графа 8 &gt;= графа 9 по строке 05</t>
  </si>
  <si>
    <t>Графа 8 &gt;= графа 9 по строке 06</t>
  </si>
  <si>
    <t>Графа 8 &gt;= графа 9 по строке 07</t>
  </si>
  <si>
    <t>Графа 8 &gt;= графа 9 по строке 08</t>
  </si>
  <si>
    <t>Графа 8 &gt;= графа 9 по строке 09</t>
  </si>
  <si>
    <t>Графа 8 &gt;= графа 9 по строке 10</t>
  </si>
  <si>
    <t>Графа 8 &gt;= графа 9 по строке 11</t>
  </si>
  <si>
    <t>Графа 8 &gt;= графа 9 по строке 12</t>
  </si>
  <si>
    <t>Графа 8 &gt;= графа 9 по строке 13</t>
  </si>
  <si>
    <t>Графа 8 &gt;= графа 9 по строке 14</t>
  </si>
  <si>
    <t>Графа 8 &gt;= графа 9 по строке 15</t>
  </si>
  <si>
    <t>Графа 8 &gt;= графа 9 по строке 16</t>
  </si>
  <si>
    <t>Графа 8 &gt;= графа 9 по строке 17</t>
  </si>
  <si>
    <t>Графа 8 &gt;= графа 9 по строке 18</t>
  </si>
  <si>
    <t>Графа 10 &gt;= графа 11 по строке 01</t>
  </si>
  <si>
    <t>Графа 10 &gt;= графа 11 по строке 02</t>
  </si>
  <si>
    <t>Графа 10 &gt;= графа 11 по строке 03</t>
  </si>
  <si>
    <t>Графа 10 &gt;= графа 11 по строке 04</t>
  </si>
  <si>
    <t>Графа 10 &gt;= графа 11 по строке 05</t>
  </si>
  <si>
    <t>Графа 10 &gt;= графа 11 по строке 06</t>
  </si>
  <si>
    <t>Графа 10 &gt;= графа 11 по строке 07</t>
  </si>
  <si>
    <t>Графа 10 &gt;= графа 11 по строке 08</t>
  </si>
  <si>
    <t>Графа 10 &gt;= графа 11 по строке 09</t>
  </si>
  <si>
    <t>Графа 10 &gt;= графа 11 по строке 10</t>
  </si>
  <si>
    <t>Графа 10 &gt;= графа 11 по строке 11</t>
  </si>
  <si>
    <t>Графа 10 &gt;= графа 11 по строке 12</t>
  </si>
  <si>
    <t>Графа 10 &gt;= графа 11 по строке 13</t>
  </si>
  <si>
    <t>Графа 10 &gt;= графа 11 по строке 14</t>
  </si>
  <si>
    <t>Графа 10 &gt;= графа 11 по строке 15</t>
  </si>
  <si>
    <t>Графа 10 &gt;= графа 11 по строке 16</t>
  </si>
  <si>
    <t>Графа 10 &gt;= графа 11 по строке 17</t>
  </si>
  <si>
    <t>Графа 10 &gt;= графа 11 по строке 18</t>
  </si>
  <si>
    <t>Графа 10 &gt;= графа 12 по строке 01</t>
  </si>
  <si>
    <t>Графа 10 &gt;= графа 12 по строке 02</t>
  </si>
  <si>
    <t>Графа 10 &gt;= графа 12 по строке 03</t>
  </si>
  <si>
    <t>Графа 10 &gt;= графа 12 по строке 04</t>
  </si>
  <si>
    <t>Графа 10 &gt;= графа 12 по строке 05</t>
  </si>
  <si>
    <t>Графа 10 &gt;= графа 12 по строке 06</t>
  </si>
  <si>
    <t>Графа 10 &gt;= графа 12 по строке 07</t>
  </si>
  <si>
    <t>Графа 10 &gt;= графа 12 по строке 08</t>
  </si>
  <si>
    <t>Графа 10 &gt;= графа 12 по строке 09</t>
  </si>
  <si>
    <t>Графа 10 &gt;= графа 12 по строке 10</t>
  </si>
  <si>
    <t>Графа 10 &gt;= графа 12 по строке 11</t>
  </si>
  <si>
    <t>Графа 10 &gt;= графа 12 по строке 12</t>
  </si>
  <si>
    <t>Графа 10 &gt;= графа 12 по строке 13</t>
  </si>
  <si>
    <t>Графа 10 &gt;= графа 12 по строке 14</t>
  </si>
  <si>
    <t>Графа 10 &gt;= графа 12 по строке 15</t>
  </si>
  <si>
    <t>Графа 10 &gt;= графа 12 по строке 16</t>
  </si>
  <si>
    <t>Графа 10 &gt;= графа 12 по строке 17</t>
  </si>
  <si>
    <t>Графа 10 &gt;= графа 12 по строке 18</t>
  </si>
  <si>
    <t>Графа 11 &gt;= графа 13 по строке 01</t>
  </si>
  <si>
    <t>Графа 11 &gt;= графа 13 по строке 02</t>
  </si>
  <si>
    <t>Графа 11 &gt;= графа 13 по строке 03</t>
  </si>
  <si>
    <t>Графа 11 &gt;= графа 13 по строке 04</t>
  </si>
  <si>
    <t>Графа 11 &gt;= графа 13 по строке 05</t>
  </si>
  <si>
    <t>Графа 11 &gt;= графа 13 по строке 06</t>
  </si>
  <si>
    <t>Графа 11 &gt;= графа 13 по строке 07</t>
  </si>
  <si>
    <t>Графа 11 &gt;= графа 13 по строке 08</t>
  </si>
  <si>
    <t>Графа 11 &gt;= графа 13 по строке 09</t>
  </si>
  <si>
    <t>Графа 11 &gt;= графа 13 по строке 10</t>
  </si>
  <si>
    <t>Графа 11 &gt;= графа 13 по строке 11</t>
  </si>
  <si>
    <t>Графа 11 &gt;= графа 13 по строке 12</t>
  </si>
  <si>
    <t>Графа 11 &gt;= графа 13 по строке 13</t>
  </si>
  <si>
    <t>Графа 11 &gt;= графа 13 по строке 14</t>
  </si>
  <si>
    <t>Графа 11 &gt;= графа 13 по строке 15</t>
  </si>
  <si>
    <t>Графа 11 &gt;= графа 13 по строке 16</t>
  </si>
  <si>
    <t>Графа 11 &gt;= графа 13 по строке 17</t>
  </si>
  <si>
    <t>Графа 11 &gt;= графа 13 по строке 18</t>
  </si>
  <si>
    <t>Графа 12 &gt;= графа 13 по строке 01</t>
  </si>
  <si>
    <t>Графа 12 &gt;= графа 13 по строке 02</t>
  </si>
  <si>
    <t>Графа 12 &gt;= графа 13 по строке 03</t>
  </si>
  <si>
    <t>Графа 12 &gt;= графа 13 по строке 04</t>
  </si>
  <si>
    <t>Графа 12 &gt;= графа 13 по строке 05</t>
  </si>
  <si>
    <t>Графа 12 &gt;= графа 13 по строке 06</t>
  </si>
  <si>
    <t>Графа 12 &gt;= графа 13 по строке 07</t>
  </si>
  <si>
    <t>Графа 12 &gt;= графа 13 по строке 08</t>
  </si>
  <si>
    <t>Графа 12 &gt;= графа 13 по строке 09</t>
  </si>
  <si>
    <t>Графа 12 &gt;= графа 13 по строке 10</t>
  </si>
  <si>
    <t>Графа 12 &gt;= графа 13 по строке 11</t>
  </si>
  <si>
    <t>Графа 12 &gt;= графа 13 по строке 12</t>
  </si>
  <si>
    <t>Графа 12 &gt;= графа 13 по строке 13</t>
  </si>
  <si>
    <t>Графа 12 &gt;= графа 13 по строке 14</t>
  </si>
  <si>
    <t>Графа 12 &gt;= графа 13 по строке 15</t>
  </si>
  <si>
    <t>Графа 12 &gt;= графа 13 по строке 16</t>
  </si>
  <si>
    <t>Графа 12 &gt;= графа 13 по строке 17</t>
  </si>
  <si>
    <t>Графа 12 &gt;= графа 13 по строке 18</t>
  </si>
  <si>
    <t>Строка 01 = сумме строк (02-15) по графе 3</t>
  </si>
  <si>
    <t>Строка 01 = сумме строк (02-15) по графе 4</t>
  </si>
  <si>
    <t>Строка 01 = сумме строк (02-15) по графе 5</t>
  </si>
  <si>
    <t>Строка 01 = сумме строк (02-15) по графе 6</t>
  </si>
  <si>
    <t>Строка 01 = сумме строк (02-15) по графе 7</t>
  </si>
  <si>
    <t>Графа 3 &gt;= графы 4 по строке 01</t>
  </si>
  <si>
    <t>Графа 3 &gt;= графы 4 по строке 02</t>
  </si>
  <si>
    <t>Графа 3 &gt;= графы 4 по строке 03</t>
  </si>
  <si>
    <t>Графа 3 &gt;= графы 4 по строке 04</t>
  </si>
  <si>
    <t>Графа 3 &gt;= графы 4 по строке 05</t>
  </si>
  <si>
    <t>Графа 3 &gt;= графы 4 по строке 06</t>
  </si>
  <si>
    <t>Графа 3 &gt;= графы 4 по строке 07</t>
  </si>
  <si>
    <t>Графа 3 &gt;= графы 4 по строке 08</t>
  </si>
  <si>
    <t>Графа 3 &gt;= графы 4 по строке 09</t>
  </si>
  <si>
    <t>Графа 3 &gt;= графы 4 по строке 10</t>
  </si>
  <si>
    <t>Графа 3 &gt;= графы 4 по строке 11</t>
  </si>
  <si>
    <t>Графа 3 &gt;= графы 4 по строке 12</t>
  </si>
  <si>
    <t>Графа 3 &gt;= графы 4 по строке 13</t>
  </si>
  <si>
    <t>Графа 3 &gt;= графы 4 по строке 14</t>
  </si>
  <si>
    <t>Графа 3 &gt;= графы 4 по строке 15</t>
  </si>
  <si>
    <t>Графа 3 = сумме граф 5+6+7 по строке 01</t>
  </si>
  <si>
    <t>Графа 3 = сумме граф 5+6+7 по строке 02</t>
  </si>
  <si>
    <t>Графа 3 = сумме граф 5+6+7 по строке 03</t>
  </si>
  <si>
    <t>Графа 3 = сумме граф 5+6+7 по строке 04</t>
  </si>
  <si>
    <t>Графа 3 = сумме граф 5+6+7 по строке 05</t>
  </si>
  <si>
    <t>Графа 3 = сумме граф 5+6+7 по строке 06</t>
  </si>
  <si>
    <t>Графа 3 = сумме граф 5+6+7 по строке 07</t>
  </si>
  <si>
    <t>Графа 3 = сумме граф 5+6+7 по строке 08</t>
  </si>
  <si>
    <t>Графа 3 = сумме граф 5+6+7 по строке 09</t>
  </si>
  <si>
    <t>Графа 3 = сумме граф 5+6+7 по строке 10</t>
  </si>
  <si>
    <t>Графа 3 = сумме граф 5+6+7 по строке 11</t>
  </si>
  <si>
    <t>Графа 3 = сумме граф 5+6+7 по строке 12</t>
  </si>
  <si>
    <t>Графа 3 = сумме граф 5+6+7 по строке 13</t>
  </si>
  <si>
    <t>Графа 3 = сумме граф 5+6+7 по строке 14</t>
  </si>
  <si>
    <t>Графа 3 = сумме граф 5+6+7 по строке 15</t>
  </si>
  <si>
    <t>Строка 01 = сумме строк 04+05+06+07 по графе 3</t>
  </si>
  <si>
    <t>Строка 01 = сумме строк 04+05+06+07 по графе 7</t>
  </si>
  <si>
    <t>Строка 01 = сумме строк 04+05+06+07 по графе 9</t>
  </si>
  <si>
    <t>Строка 01 = сумме строк 04+05+06+07 по графе 8</t>
  </si>
  <si>
    <t>Строка 01 = сумме строк 04+05+06 по графе 6</t>
  </si>
  <si>
    <t>Строка 01 = сумме строк 04+05+06 по графе 4</t>
  </si>
  <si>
    <t>Строка 01 = сумме строк 06+07 по графе 5</t>
  </si>
  <si>
    <t>Строка 01 = сумме строк 08+09+10+11+12 по графе 3</t>
  </si>
  <si>
    <t>Строка 01 = сумме строк 08+09+10+11+12 по графе 4</t>
  </si>
  <si>
    <t>Строка 01 = сумме строк 08+09+10+11+12 по графе 5</t>
  </si>
  <si>
    <t>Строка 01 = сумме строк 08+09+10+11+12 по графе 6</t>
  </si>
  <si>
    <t>Строка 01 = сумме строк 08+09+10+11+12 по графе 7</t>
  </si>
  <si>
    <t>Строка 01 = сумме строк 08+09+10+11+12 по графе 8</t>
  </si>
  <si>
    <t>Строка 01 = сумме строк 08+09+10+11+12 по графе 9</t>
  </si>
  <si>
    <t>Строка 01 = сумме строк 15+16+18 по графе 3</t>
  </si>
  <si>
    <t>Строка 01 = сумме строк 15+16+18 по графе 7</t>
  </si>
  <si>
    <t>Строка 01 = сумме строк 15+16+18 по графе 8</t>
  </si>
  <si>
    <t>Строка 01 = сумме строк 15+16+18 по графе 9</t>
  </si>
  <si>
    <t>Строка 01 = строке 18 по графе 4</t>
  </si>
  <si>
    <t>Строка 01 = строке 16 по графе 5</t>
  </si>
  <si>
    <t>Строка 01 = сумме строк 15+16 по графе 6</t>
  </si>
  <si>
    <t>Строка 01 &gt;= строки 02 по графе 3</t>
  </si>
  <si>
    <t>Строка 01 &gt;= строки 02 по графе 4</t>
  </si>
  <si>
    <t>Строка 01 &gt;= строки 02 по графе 5</t>
  </si>
  <si>
    <t>Строка 01 &gt;= строки 02 по графе 6</t>
  </si>
  <si>
    <t>Строка 01 &gt;= строки 02 по графе 8</t>
  </si>
  <si>
    <t>Строка 01 &gt;= строки 02 по графе 9</t>
  </si>
  <si>
    <t>Строка 01 &gt;= строки 03 по графе 3</t>
  </si>
  <si>
    <t>Строка 01 &gt;= строки 03 по графе 4</t>
  </si>
  <si>
    <t>Строка 01 &gt;= строки 03 по графе 5</t>
  </si>
  <si>
    <t>Строка 01 &gt;= строки 03 по графе 6</t>
  </si>
  <si>
    <t>Строка 01 &gt;= строки 03 по графе 7</t>
  </si>
  <si>
    <t>Строка 01 &gt;= строки 03 по графе 8</t>
  </si>
  <si>
    <t>Строка 01 &gt;= строки 03 по графе 9</t>
  </si>
  <si>
    <t>Строка 01 &gt;= строки 13 по графе 3</t>
  </si>
  <si>
    <t>Строка 01 &gt;= строки 13 по графе 4</t>
  </si>
  <si>
    <t>Строка 01 &gt;= строки 13 по графе 5</t>
  </si>
  <si>
    <t>Строка 01 &gt;= строки 13 по графе 6</t>
  </si>
  <si>
    <t>Строка 01 &gt;= строки 13 по графе 7</t>
  </si>
  <si>
    <t>Строка 01 &gt;= строки 13 по графе 8</t>
  </si>
  <si>
    <t>Строка 01 &gt;= строки 13 по графе 9</t>
  </si>
  <si>
    <t>Строка 01 &gt;= строки 14 по графе 4</t>
  </si>
  <si>
    <t>Строка 01 &gt;= строки 14 по графе 5</t>
  </si>
  <si>
    <t>Строка 01 &gt;= строки 14 по графе 6</t>
  </si>
  <si>
    <t>Строка 01 &gt;= строки 14 по графе 9</t>
  </si>
  <si>
    <t>Строка 16 &gt;= строки 17 по графе 3</t>
  </si>
  <si>
    <t>Строка 16 &gt;= строки 17 по графе 4</t>
  </si>
  <si>
    <t>Строка 16 &gt;= строки 17 по графе 5</t>
  </si>
  <si>
    <t>Строка 16 &gt;= строки 17 по графе 6</t>
  </si>
  <si>
    <t>Строка 16 &gt;= строки 17 по графе 7</t>
  </si>
  <si>
    <t>Строка 16 &gt;= строки 17 по графе 8</t>
  </si>
  <si>
    <t>Строка 16 &gt;= строки 17 по графе 9</t>
  </si>
  <si>
    <t>Строка 18 &gt;= строки 19 по графе 3</t>
  </si>
  <si>
    <t>Строка 18 &gt;= строки 19 по графе 4</t>
  </si>
  <si>
    <t>Строка 18 &gt;= строки 19 по графе 5</t>
  </si>
  <si>
    <t>Строка 18 &gt;= строки 19 по графе 6</t>
  </si>
  <si>
    <t>Строка 18 &gt;= строки 19 по графе 7</t>
  </si>
  <si>
    <t>Строка 18 &gt;= строки 19 по графе 8</t>
  </si>
  <si>
    <t>Строка 18 &gt;= строки 19 по графе 9</t>
  </si>
  <si>
    <t>Строка 01 &gt;= строка 20 по графе 3</t>
  </si>
  <si>
    <t>Строка 01 &gt;= строка 20 по графе 7</t>
  </si>
  <si>
    <t>Строка 01 &gt;= строка 20 по графе 8</t>
  </si>
  <si>
    <t>Строка 01 &gt;= строка 20 по графе 9</t>
  </si>
  <si>
    <t>Строка 01 &gt;= строка 21 по графе 3</t>
  </si>
  <si>
    <t>Строка 01 &gt;= строка 21 по графе 7</t>
  </si>
  <si>
    <t>Строка 01 &gt;= строка 21 по графе 8</t>
  </si>
  <si>
    <t>Строка 01 &gt;= строка 21 по графе 9</t>
  </si>
  <si>
    <t>Строка 01 &gt;= строка 22 по графе 3</t>
  </si>
  <si>
    <t>Строка 01 &gt;= строка 22 по графе 7</t>
  </si>
  <si>
    <t>Строка 01 &gt;= строка 22 по графе 8</t>
  </si>
  <si>
    <t>Строка 01 &gt;= строка 22 по графе 9</t>
  </si>
  <si>
    <t>Строка 01 &gt;= строка 23 по графе 3</t>
  </si>
  <si>
    <t>Строка 01 &gt;= строка 23 по графе 7</t>
  </si>
  <si>
    <t>Строка 01 &gt;= строка 23 по графе 8</t>
  </si>
  <si>
    <t>Строка 01 &gt;= строка 23 по графе 9</t>
  </si>
  <si>
    <t>Строка 01 &gt;= строка 24 по графе 3</t>
  </si>
  <si>
    <t>Строка 01 &gt;= строка 24 по графе 7</t>
  </si>
  <si>
    <t>Строка 01 &gt;= строка 24 по графе 8</t>
  </si>
  <si>
    <t>Строка 01 &gt;= строка 24 по графе 9</t>
  </si>
  <si>
    <t>Строка 01 &gt;= строка 25 по графе 3</t>
  </si>
  <si>
    <t>Строка 01 &gt;= строка 25 по графе 7</t>
  </si>
  <si>
    <t>Строка 01 &gt;= строка 25 по графе 8</t>
  </si>
  <si>
    <t>Строка 01 &gt;= строка 25 по графе 9</t>
  </si>
  <si>
    <t>Графа 3 = сумме граф 4+5+6 по строке 13</t>
  </si>
  <si>
    <t>Графа 3 = сумме граф 4+5+6 по строке 14</t>
  </si>
  <si>
    <t>Графа 3 = сумме граф 4+6 по строке 04</t>
  </si>
  <si>
    <t>Графа 3 = сумме граф 4+6 по строке 05</t>
  </si>
  <si>
    <t>Графа 3 = графе 5 по строке 07</t>
  </si>
  <si>
    <t>Графа 3 = графе 6 по строке 15</t>
  </si>
  <si>
    <t>Графа 3 = графе 4 по строке 18</t>
  </si>
  <si>
    <t>Графа 3 = графе 4 по строке 19</t>
  </si>
  <si>
    <t>Графа 3 = сумме граф 5+6 по строке 16</t>
  </si>
  <si>
    <t>Графа 3 = сумме граф 5+6 по строке 17</t>
  </si>
  <si>
    <t>Графа 8 &gt;= графа 9 по строке 19</t>
  </si>
  <si>
    <t>Графа 8 &gt;= графа 9 по строке 20</t>
  </si>
  <si>
    <t>Графа 8 &gt;= графа 9 по строке 21</t>
  </si>
  <si>
    <t>Графа 8 &gt;= графа 9 по строке 22</t>
  </si>
  <si>
    <t>Графа 8 &gt;= графа 9 по строке 23</t>
  </si>
  <si>
    <t>Графа 8 &gt;= графа 9 по строке 24</t>
  </si>
  <si>
    <t>Графа 8 &gt;= графа 9 по строке 25</t>
  </si>
  <si>
    <t>Раздел 4 строка 01 графа 5 = Раздел 9 строка 02 сумма граф 3+4</t>
  </si>
  <si>
    <t>Раздел 4 строка 01 графа 6 = Раздел 9 строка 02 сумма граф 5+6</t>
  </si>
  <si>
    <t>Раздел 4 строка 01 графа 7 = Раздел 9 строка 02 сумма граф 7+8</t>
  </si>
  <si>
    <t>Раздел 2 строка 01 графа 6 &gt;= Раздел 9 строка 02 сумма граф 9+10</t>
  </si>
  <si>
    <t>Раздел 2 строка 01 графа 6 &gt;= Раздел 9 строка 02 сумма граф 11+12</t>
  </si>
  <si>
    <t>Раздел 2 строка 01 графа 6 &gt;= Раздел 9 строка 02 сумма граф 13+14</t>
  </si>
  <si>
    <t>Раздел 1 строка 09 графа 17 &gt;= Раздел 9 строка 03 сумма граф 3+4</t>
  </si>
  <si>
    <t>Раздел 1 строка 09 графа 17 &gt;= Раздел 9 строка 03 сумма граф 5+6</t>
  </si>
  <si>
    <t>Раздел 1 строка 09 графа 17 &gt;= Раздел 9 строка 03 сумма граф 7+8</t>
  </si>
  <si>
    <t>Раздел 2 строка 16 графа 6 &gt;= Раздел 9 строка 03 сумма граф 9+10</t>
  </si>
  <si>
    <t>Раздел 2 строка 16 графа 6 &gt;= Раздел 9 строка 03 сумма граф 11+12</t>
  </si>
  <si>
    <t>Раздел 2 строка 16 графа 6 &gt;= Раздел 9 строка 03 сумма граф 13+14</t>
  </si>
  <si>
    <t>Раздел 1 строка 10 графа 17 &gt;= Раздел 9 строка 04 сумма граф 3+4</t>
  </si>
  <si>
    <t>Раздел 1 строка 10 графа 17 &gt;= Раздел 9 строка 04 сумма граф 5+6</t>
  </si>
  <si>
    <t>Раздел 1 строка 10 графа 17 &gt;= Раздел 9 строка 04 сумма граф 7+8</t>
  </si>
  <si>
    <t>Раздел 2 строка 17 графа 6 &gt;= Раздел 9 строка 04 сумма граф 9+10</t>
  </si>
  <si>
    <t>Раздел 2 строка 17 графа 6 &gt;= Раздел 9 строка 04 сумма граф 11+12</t>
  </si>
  <si>
    <t>Раздел 2 строка 17 графа 6 &gt;= Раздел 9 строка 04 сумма граф 13+14</t>
  </si>
  <si>
    <t>Раздел 1 строка 02 графа 17 = Раздел 4 строка 01 графа 3</t>
  </si>
  <si>
    <t>Раздел 1 строка 02 графа 18 = Раздел 4 строка 01 графа 4</t>
  </si>
  <si>
    <t>Раздел 1 строка 02 – строка 08 графа 17 = Раздел 4 строка 01 графа 8</t>
  </si>
  <si>
    <t>Раздел 1 строка 02 – строка 08 графа 18 = Раздел 4 строка 01 графа 9</t>
  </si>
  <si>
    <t>Раздел 2 строка 01 графа 6 = Раздел 4 строка 01 графа 10</t>
  </si>
  <si>
    <t>Раздел 2 строка 01 графа 7 = Раздел 4 строка 01 графа 11</t>
  </si>
  <si>
    <t>Раздел 2 строка 01 – строка 05 графа 6 = Раздел 4 строка 01 графа 12</t>
  </si>
  <si>
    <t>Раздел 2 строка 01 – строка 05 графа 7 = Раздел 4 строка 01 графа 13</t>
  </si>
  <si>
    <t>Раздел 1 строка 09 графа 17 + Раздел 2 строка 16 графа 6 = Раздел 4 строка 01 графа 14</t>
  </si>
  <si>
    <t>Раздел 1 строка 10 графа 17 + Раздел 2 строка 17 графа 6 = Раздел 4 строка 01 графа 15</t>
  </si>
  <si>
    <t>Раздел 1 строка 02 графа 5 = Раздел 6 строка 01 сумма граф 3+7</t>
  </si>
  <si>
    <t>Раздел 1 строка 08 графа 5 = Раздел 6 строка 01 графа 7</t>
  </si>
  <si>
    <t>Раздел 2 строка 01 графа 4 = Раздел 6 строка 01 графа 8</t>
  </si>
  <si>
    <t>Раздел 2 строка 01 – строка 05 графа 4 = Раздел 6 строка 01 графа 9</t>
  </si>
  <si>
    <t>Раздел 1 строка 02 графа 6 = Раздел 7 строка 01 сумма граф 3+7</t>
  </si>
  <si>
    <t>Раздел 1 строка 08 графа 6 = Раздел 7 строка 01 графа 7</t>
  </si>
  <si>
    <t>Раздел 2 строка 01 графа 5 = Раздел 7 строка 01 графа 8</t>
  </si>
  <si>
    <t>Раздел 2 строка 01 – строка 05 графа 5 = Раздел 7 строка 01 графа 9</t>
  </si>
  <si>
    <t>Раздел 1 строка 10 графа 6 + Раздел 2 строка 17 графа 5 &gt;= Раздел 8 строка 10</t>
  </si>
  <si>
    <t>Раздел 7 строка 01 графа 3 = Раздел 7 сумма строк 02+06 по графе 3</t>
  </si>
  <si>
    <t>Раздел 7 строка 01 графа 4 = Раздел 7 сумма строк 02+06 по графе 4</t>
  </si>
  <si>
    <t>Раздел 7 строка 01 графа 5 = Раздел 7 сумма строк 02+06 по графе 5</t>
  </si>
  <si>
    <t>Раздел 7 строка 01 графа 6 = Раздел 7 сумма строк 02+06 по графе 6</t>
  </si>
  <si>
    <t>Раздел 7 строка 01 графа 7 = Раздел 7 сумма строк 02+06 по графе 7</t>
  </si>
  <si>
    <t>Раздел 7 строка 01 графа 8 = Раздел 7 сумма строк 02+06 по графе 8</t>
  </si>
  <si>
    <t>Раздел 7 строка 01 графа 9 = Раздел 7 сумма строк 02+06 по графе 9</t>
  </si>
  <si>
    <t>Раздел 7 строка 02 графа 3 &gt;= Раздел 7 строка 03 по графе 3</t>
  </si>
  <si>
    <t>Раздел 7 строка 02 графа 4 &gt;= Раздел 7 строка 03 по графе 4</t>
  </si>
  <si>
    <t>Раздел 7 строка 02 графа 5 &gt;= Раздел 7 строка 03 по графе 5</t>
  </si>
  <si>
    <t>Раздел 7 строка 02 графа 6 &gt;= Раздел 7 строка 03 по графе 6</t>
  </si>
  <si>
    <t>Раздел 7 строка 02 графа 7 &gt;= Раздел 7 строка 03 по графе 7</t>
  </si>
  <si>
    <t>Раздел 7 строка 02 графа 8 &gt;= Раздел 7 строка 03 по графе 8</t>
  </si>
  <si>
    <t>Раздел 7 строка 02 графа 9 &gt;= Раздел 7 строка 03 по графе 9</t>
  </si>
  <si>
    <t>Раздел 7 строка 02 графа 3 &gt;= Раздел 7 строка 04 по графе 3</t>
  </si>
  <si>
    <t>Раздел 7 строка 02 графа 4 &gt;= Раздел 7 строка 04 по графе 4</t>
  </si>
  <si>
    <t>Раздел 7 строка 02 графа 5 &gt;= Раздел 7 строка 04 по графе 5</t>
  </si>
  <si>
    <t>Раздел 7 строка 02 графа 6 &gt;= Раздел 7 строка 04 по графе 6</t>
  </si>
  <si>
    <t>Раздел 7 строка 02 графа 7 &gt;= Раздел 7 строка 04 по графе 7</t>
  </si>
  <si>
    <t>Раздел 7 строка 02 графа 8 &gt;= Раздел 7 строка 04 по графе 8</t>
  </si>
  <si>
    <t>Раздел 7 строка 02 графа 9 &gt;= Раздел 7 строка 04 по графе 9</t>
  </si>
  <si>
    <t>Раздел 7 строка 02 графа 3 &gt;= Раздел 7 строка 05 по графе 3</t>
  </si>
  <si>
    <t>Раздел 7 строка 02 графа 4 &gt;= Раздел 7 строка 05 по графе 4</t>
  </si>
  <si>
    <t>Раздел 7 строка 02 графа 5 &gt;= Раздел 7 строка 05 по графе 5</t>
  </si>
  <si>
    <t>Раздел 7 строка 02 графа 6 &gt;= Раздел 7 строка 05 по графе 6</t>
  </si>
  <si>
    <t>Раздел 7 строка 02 графа 7 &gt;= Раздел 7 строка 05 по графе 7</t>
  </si>
  <si>
    <t>Раздел 7 строка 02 графа 8 &gt;= Раздел 7 строка 05 по графе 8</t>
  </si>
  <si>
    <t>Раздел 7 строка 02 графа 9 &gt;= Раздел 7 строка 05 по графе 9</t>
  </si>
  <si>
    <t>Раздел 7 строка 01 графа 7 &gt;= Раздел 7 строка 07 графа 7</t>
  </si>
  <si>
    <t>Раздел 7 строка 01 графа 8 &gt;= Раздел 7 строка 07 графа 8</t>
  </si>
  <si>
    <t>Раздел 7 строка 01 графа 3 &gt;= Раздел 7 строка 08 графа 3</t>
  </si>
  <si>
    <t>Раздел 7 строка 01 графа 4 &gt;= Раздел 7 строка 08 графа 4</t>
  </si>
  <si>
    <t>Раздел 7 строка 01 графа 5 &gt;= Раздел 7 строка 08 графа 5</t>
  </si>
  <si>
    <t>Раздел 7 строка 01 графа 6 &gt;= Раздел 7 строка 08 графа 6</t>
  </si>
  <si>
    <t>Раздел 7 строка 01 графа 7 &gt;= Раздел 7 строка 08 графа 7</t>
  </si>
  <si>
    <t>Раздел 7 строка 01 графа 8 &gt;= Раздел 7 строка 08 графа 8</t>
  </si>
  <si>
    <t>Раздел 7 строка 01 графа 9 &gt;= Раздел 7 строка 08 графа 9</t>
  </si>
  <si>
    <t>Раздел 7 строка 01 графа 3 &gt;= Раздел 7 строка 09 графа 3</t>
  </si>
  <si>
    <t>Раздел 7 строка 01 графа 4 &gt;= Раздел 7 строка 09 графа 4</t>
  </si>
  <si>
    <t>Раздел 7 строка 01 графа 5 &gt;= Раздел 7 строка 09 графа 5</t>
  </si>
  <si>
    <t>Раздел 7 строка 01 графа 6 &gt;= Раздел 7 строка 09 графа 6</t>
  </si>
  <si>
    <t>Раздел 7 строка 01 графа 7 &gt;= Раздел 7 строка 09 графа 7</t>
  </si>
  <si>
    <t>Раздел 7 строка 01 графа 8 &gt;= Раздел 7 строка 09 графа 8</t>
  </si>
  <si>
    <t>Раздел 7 строка 01 графа 9 &gt;= Раздел 7 строка 09 графа 9</t>
  </si>
  <si>
    <t>Раздел 7 строка 01 графа 3 &gt;= Раздел 7 строка 10 графа 3</t>
  </si>
  <si>
    <t>Раздел 7 строка 01 графа 4 &gt;= Раздел 7 строка 10 графа 4</t>
  </si>
  <si>
    <t>Раздел 7 строка 01 графа 5 &gt;= Раздел 7 строка 10 графа 5</t>
  </si>
  <si>
    <t>Раздел 7 строка 01 графа 6 &gt;= Раздел 7 строка 10 графа 6</t>
  </si>
  <si>
    <t>Раздел 7 строка 01 графа 7 &gt;= Раздел 7 строка 10 графа 7</t>
  </si>
  <si>
    <t>Раздел 7 строка 01 графа 8 &gt;= Раздел 7 строка 10 графа 8</t>
  </si>
  <si>
    <t>Раздел 7 строка 01 графа 9 &gt;= Раздел 7 строка 10 графа 9</t>
  </si>
  <si>
    <t>Раздел 7 строка 10 графа 3 &gt;= Раздел 7 строка 11 графа 3</t>
  </si>
  <si>
    <t>Раздел 7 строка 10 графа 5 &gt;= Раздел 7 строка 11 графа 5</t>
  </si>
  <si>
    <t>Раздел 7 строка 10 графа 6 &gt;= Раздел 7 строка 11 графа 6</t>
  </si>
  <si>
    <t>Раздел 7 строка 10 графа 7 &gt;= Раздел 7 строка 11 графа 7</t>
  </si>
  <si>
    <t>Раздел 7 строка 10 графа 8 &gt;= Раздел 7 строка 11 графа 8</t>
  </si>
  <si>
    <t>Раздел 7 строка 10 графа 9 &gt;= Раздел 7 строка 11 графа 9</t>
  </si>
  <si>
    <t>Раздел 7 строка 01 графа 3 = Раздел 7 строка 01 сумма граф 4+5+6</t>
  </si>
  <si>
    <t>Раздел 7 строка 02 графа 3 = Раздел 7 строка 02 сумма граф 4+5+6</t>
  </si>
  <si>
    <t>Раздел 7 строка 03 графа 3 = Раздел 7 строка 03 сумма граф 4+5+6</t>
  </si>
  <si>
    <t>Раздел 7 строка 04 графа 3 = Раздел 7 строка 04 сумма граф 4+5+6</t>
  </si>
  <si>
    <t>Раздел 7 строка 05 графа 3 = Раздел 7 строка 05 сумма граф 4+5+6</t>
  </si>
  <si>
    <t>Раздел 7 строка 06 графа 3 = Раздел 7 строка 06 сумма граф 4+5+6</t>
  </si>
  <si>
    <t>Раздел 7 строка 08 графа 3 = Раздел 7 строка 08 сумма граф 4+5+6</t>
  </si>
  <si>
    <t>Раздел 7 строка 09 графа 3 = Раздел 7 строка 09 сумма граф 4+5+6</t>
  </si>
  <si>
    <t>Раздел 7 строка 10 графа 3 = Раздел 7 строка 10 сумма граф 4+5+6</t>
  </si>
  <si>
    <t>Раздел 7 строка 11 графа 3= Раздел 7 строка 11 сумма граф 5+6</t>
  </si>
  <si>
    <t>Раздел 7 строка 01 графа 8 &gt;= Раздел 7 строка 01 графа 9</t>
  </si>
  <si>
    <t>Раздел 7 строка 02 графа 8 &gt;= Раздел 7 строка 02 графа 9</t>
  </si>
  <si>
    <t>Раздел 7 строка 03 графа 8 &gt;= Раздел 7 строка 03 графа 9</t>
  </si>
  <si>
    <t>Раздел 7 строка 04 графа 8 &gt;= Раздел 7 строка 04 графа 9</t>
  </si>
  <si>
    <t>Раздел 7 строка 05 графа 8 &gt;= Раздел 7 строка 05 графа 9</t>
  </si>
  <si>
    <t>Раздел 7 строка 06 графа 8 &gt;= Раздел 7 строка 06 графа 9</t>
  </si>
  <si>
    <t>Раздел 7 строка 08 графа 8 &gt;= Раздел 7 строка 08 графа 9</t>
  </si>
  <si>
    <t>Раздел 7 строка 09 графа 8 &gt;= Раздел 7 строка 09 графа 9</t>
  </si>
  <si>
    <t>Раздел 7 строка 10 графа 8 &gt;= Раздел 7 строка 10 графа 9</t>
  </si>
  <si>
    <t>Раздел 7 строка 11 графа 8 &gt;= Раздел 7 строка 11 графа 9</t>
  </si>
  <si>
    <t>Раздел 7 строка 12 графа 8 &gt;= Раздел 7 строка 12 графа 9</t>
  </si>
  <si>
    <t>Раздел 7 строка 13 графа 8 &gt;= Раздел 7 строка 13 графа 9</t>
  </si>
  <si>
    <t>Раздел 7 строка 14 графа 8 &gt;= Раздел 7 строка 14 графа 9</t>
  </si>
  <si>
    <t>Раздел 7 строка 15 графа 8 &gt;= Раздел 7 строка 15 графа 9</t>
  </si>
  <si>
    <t>Раздел 7 строка 16 графа 8 &gt;= Раздел 7 строка 16 графа 9</t>
  </si>
  <si>
    <t>Раздел 7 строка 17 графа 8 &gt;= Раздел 7 строка 17 графа 9</t>
  </si>
  <si>
    <t>Раздел 7 строка 01 графа 3 &gt;= Раздел 7 строка 12 графа 3</t>
  </si>
  <si>
    <t>Раздел 7 строка 01 графа 7 &gt;= Раздел 7 строка 12 графа 7</t>
  </si>
  <si>
    <t>Раздел 7 строка 01 графа 8 &gt;= Раздел 7 строка 12 графа 8</t>
  </si>
  <si>
    <t>Раздел 7 строка 01 графа 9 &gt;= Раздел 7 строка 12 графа 9</t>
  </si>
  <si>
    <t>Раздел 7 строка 01 графа 3 &gt;= Раздел 7 строка 16 графа 3</t>
  </si>
  <si>
    <t>Раздел 7 строка 01 графа 7 &gt;= Раздел 7 строка 16 графа 7</t>
  </si>
  <si>
    <t>Раздел 7 строка 01 графа 8 &gt;= Раздел 7 строка 16 графа 8</t>
  </si>
  <si>
    <t>Раздел 7 строка 01 графа 9 &gt;= Раздел 7 строка 16 графа 9</t>
  </si>
  <si>
    <t>Раздел 7 строка 01 графа 3 &gt;= Раздел 7 строка 17 графа 3</t>
  </si>
  <si>
    <t>Раздел 7 строка 01 графа 7 &gt;= Раздел 7 строка 17 графа 7</t>
  </si>
  <si>
    <t>Раздел 7 строка 01 графа 8 &gt;= Раздел 7 строка 17 графа 8</t>
  </si>
  <si>
    <t>Раздел 7 строка 01 графа 9 &gt;= Раздел 7 строка 17 графа 9</t>
  </si>
  <si>
    <t>Раздел 2 строка 01 графа 8 &gt;= Раздел 2 строка 02 графа 8</t>
  </si>
  <si>
    <t>Раздел 2 строка 01 графа 8 &gt;= Раздел 2 строка 03 графа 8</t>
  </si>
  <si>
    <t>Раздел 2 строка 01 графа 8 &gt;= Раздел 2 строка 04 графа 8</t>
  </si>
  <si>
    <t>Раздел 2 строка 01 графа 8 &gt;= Раздел 2 строка 11 графа 8</t>
  </si>
  <si>
    <t>Раздел 2 строка 01 графа 8 &gt;= Раздел 2 строка 14 графа 8</t>
  </si>
  <si>
    <t>Раздел 2 строка 01 графа 8 &gt;= Раздел 2 строка 15 графа 8</t>
  </si>
  <si>
    <t>Раздел 2 строка 01 графа 8 &gt;= Раздел 2 строка 06 графа 8</t>
  </si>
  <si>
    <t>Раздел 2 строка 06 графа 8 &gt;= Раздел 2 строка 07 графа 8</t>
  </si>
  <si>
    <t>Раздел 2 строка 06 графа 8 &gt;= Раздел 2 строка 08 графа 8</t>
  </si>
  <si>
    <t>Раздел 2 строка 06 графа 8 &gt;= Раздел 2 строка 09 графа 8</t>
  </si>
  <si>
    <t>Раздел 2 строка 11 графа 8 &gt;= Раздел 2 строка 12 графа 8</t>
  </si>
  <si>
    <t>Раздел 2 строка 11 графа 8 &gt;= Раздел 2 строка 13 графа 8</t>
  </si>
  <si>
    <t>ЕСЛИ строка 01 графа 03 &gt; 0, либо строка 01 графа 6 &gt; 0, то строка 18&gt; 0</t>
  </si>
  <si>
    <t>Раздел 2 строка 01 графа 8 &gt;= Раздел 2 строка 19</t>
  </si>
  <si>
    <t>Раздел 2 строка 17 графа 6 &gt;= Раздел 2 строка 17 графа 7</t>
  </si>
  <si>
    <t>ЕСЛИ графа 6&gt;0, то графа 8&gt;0 по строке 01</t>
  </si>
  <si>
    <t>ЕСЛИ графа 6&gt;0, то графа 8&gt;0 по строке 02</t>
  </si>
  <si>
    <t>ЕСЛИ графа 6&gt;0, то графа 8&gt;0 по строке 03</t>
  </si>
  <si>
    <t>ЕСЛИ графа 6&gt;0, то графа 8&gt;0 по строке 04</t>
  </si>
  <si>
    <t>ЕСЛИ графа 6&gt;0, то графа 8&gt;0 по строке 05</t>
  </si>
  <si>
    <t>ЕСЛИ графа 6&gt;0, то графа 8&gt;0 по строке 06</t>
  </si>
  <si>
    <t>ЕСЛИ графа 6&gt;0, то графа 8&gt;0 по строке 07</t>
  </si>
  <si>
    <t>ЕСЛИ графа 6&gt;0, то графа 8&gt;0 по строке 08</t>
  </si>
  <si>
    <t>ЕСЛИ графа 6&gt;0, то графа 8&gt;0 по строке 09</t>
  </si>
  <si>
    <t>ЕСЛИ графа 6&gt;0, то графа 8&gt;0 по строке 10</t>
  </si>
  <si>
    <t>ЕСЛИ графа 6&gt;0, то графа 8&gt;0 по строке 11</t>
  </si>
  <si>
    <t>ЕСЛИ графа 6&gt;0, то графа 8&gt;0 по строке 12</t>
  </si>
  <si>
    <t>ЕСЛИ графа 6&gt;0, то графа 8&gt;0 по строке 13</t>
  </si>
  <si>
    <t>ЕСЛИ графа 6&gt;0, то графа 8&gt;0 по строке 14</t>
  </si>
  <si>
    <t>ЕСЛИ графа 6&gt;0, то графа 8&gt;0 по строке 15</t>
  </si>
  <si>
    <t>ЕСЛИ графа 6&gt;0, то графа 8&gt;0 по строке 16</t>
  </si>
  <si>
    <t>ЕСЛИ графа 6&gt;0, то графа 8&gt;0 по строке 17</t>
  </si>
  <si>
    <t>ЕСЛИ графа 8&gt;0, то графа 6&gt;0 по строке 01</t>
  </si>
  <si>
    <t>ЕСЛИ графа 8&gt;0, то графа 6&gt;0 по строке 02</t>
  </si>
  <si>
    <t>ЕСЛИ графа 8&gt;0, то графа 6&gt;0 по строке 03</t>
  </si>
  <si>
    <t>ЕСЛИ графа 8&gt;0, то графа 6&gt;0 по строке 04</t>
  </si>
  <si>
    <t>ЕСЛИ графа 8&gt;0, то графа 6&gt;0 по строке 05</t>
  </si>
  <si>
    <t>ЕСЛИ графа 8&gt;0, то графа 6&gt;0 по строке 06</t>
  </si>
  <si>
    <t>ЕСЛИ графа 8&gt;0, то графа 6&gt;0 по строке 07</t>
  </si>
  <si>
    <t>ЕСЛИ графа 8&gt;0, то графа 6&gt;0 по строке 08</t>
  </si>
  <si>
    <t>ЕСЛИ графа 8&gt;0, то графа 6&gt;0 по строке 09</t>
  </si>
  <si>
    <t>ЕСЛИ графа 8&gt;0, то графа 6&gt;0 по строке 10</t>
  </si>
  <si>
    <t>ЕСЛИ графа 8&gt;0, то графа 6&gt;0 по строке 11</t>
  </si>
  <si>
    <t>ЕСЛИ графа 8&gt;0, то графа 6&gt;0 по строке 12</t>
  </si>
  <si>
    <t>ЕСЛИ графа 8&gt;0, то графа 6&gt;0 по строке 13</t>
  </si>
  <si>
    <t>ЕСЛИ графа 8&gt;0, то графа 6&gt;0 по строке 14</t>
  </si>
  <si>
    <t>ЕСЛИ графа 8&gt;0, то графа 6&gt;0 по строке 15</t>
  </si>
  <si>
    <t>ЕСЛИ графа 8&gt;0, то графа 6&gt;0 по строке 16</t>
  </si>
  <si>
    <t>ЕСЛИ графа 8&gt;0, то графа 6&gt;0 по строке 17</t>
  </si>
  <si>
    <t>Раздел 1 строка 02 графа 21 &gt;= Раздел 1 строка 08 графа 20</t>
  </si>
  <si>
    <t>Раздел 1 строка 02 графа 19 &gt;= Раздел 1 строка 03 графа 19</t>
  </si>
  <si>
    <t>Раздел 1 строка 02 графа 19 &gt;= Раздел 1 строка 04 графа 19</t>
  </si>
  <si>
    <t>Раздел 1 строка 02 графа 19 &gt;= Раздел 1 строка 05 графа 19</t>
  </si>
  <si>
    <t>Раздел 1 строка 01 графа 8 = Раздел 1 сумма граф (9-16) по строке 01</t>
  </si>
  <si>
    <t>Раздел 1 строка 02 графа 8 = Раздел 1 сумма граф (9-16) по строке 02</t>
  </si>
  <si>
    <t>Раздел 1 строка 03 графа 8 = Раздел 1 сумма граф (9-16) по строке 03</t>
  </si>
  <si>
    <t>Раздел 1 строка 04 графа 8 = Раздел 1 сумма граф (9-16) по строке 04</t>
  </si>
  <si>
    <t>Раздел 1 строка 05 графа 8 = Раздел 1 сумма граф (9-16) по строке 05</t>
  </si>
  <si>
    <t>Раздел 1 строка 06 графа 8 = Раздел 1 сумма граф (9-16) по строке 06</t>
  </si>
  <si>
    <t>Раздел 1 строка 07 графа 8 = Раздел 1 сумма граф (9-16) по строке 07</t>
  </si>
  <si>
    <t>Раздел 1 строка 08 графа 8 = Раздел 1 сумма граф (9-16) по строке 08</t>
  </si>
  <si>
    <t>Раздел 1 строка 09 графа 8 = Раздел 1 сумма граф (9-16) по строке 09</t>
  </si>
  <si>
    <t>Раздел 1 строка 10 графа 8 = Раздел 1 сумма граф (9-16) по строке 10</t>
  </si>
  <si>
    <t>Графа 17 = графа 3+4-6-8 по строке 01</t>
  </si>
  <si>
    <t>Графа 17 = графа 3+4-6-8 по строке 02</t>
  </si>
  <si>
    <t>Графа 17 = графа 3+4-6-8 по строке 03</t>
  </si>
  <si>
    <t>Графа 17 = графа 3+4-6-8 по строке 04</t>
  </si>
  <si>
    <t>Графа 17 = графа 3+4-6-8 по строке 05</t>
  </si>
  <si>
    <t>Графа 17 = графа 3+4-6-8 по строке 06</t>
  </si>
  <si>
    <t>Графа 17 = графа 3+4-6-8 по строке 07</t>
  </si>
  <si>
    <t>Графа 17 = графа 3+4-6-8 по строке 08</t>
  </si>
  <si>
    <t>Графа 17 = графа 3+4-6-8 по строке 09</t>
  </si>
  <si>
    <t>Графа 17 = графа 3+4-6-8 по строке 10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</si>
  <si>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</si>
  <si>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</si>
  <si>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</si>
  <si>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</si>
  <si>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</si>
  <si>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</si>
  <si>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</si>
  <si>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</si>
  <si>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</si>
  <si>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</si>
  <si>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ЕСЛИ строка 01 графа 03 &gt; 0, либо строка 01 графа 17 &gt; 0, то строка 11 &gt; 0</t>
  </si>
  <si>
    <t>ЕСЛИ графа 17&gt;0, то графа 20&gt;0 по строке 08</t>
  </si>
  <si>
    <t>ЕСЛИ графа 20&gt;0, то графа 17&gt;0 по строке 08</t>
  </si>
  <si>
    <t>ЕСЛИ графа 17&gt;0, то графа 19&gt;0 по строке 02</t>
  </si>
  <si>
    <t>ЕСЛИ графа 17&gt;0, то графа 19&gt;0 по строке 09</t>
  </si>
  <si>
    <t>ЕСЛИ графа 17&gt;0, то графа 19&gt;0 по строке 10</t>
  </si>
  <si>
    <t>ЕСЛИ графа 17&gt;0, то графа 19&gt;0 либо графа 20&gt;0 по строке 03</t>
  </si>
  <si>
    <t>ЕСЛИ графа 17&gt;0, то графа 19&gt;0 либо графа 20&gt;0 по строке 04</t>
  </si>
  <si>
    <t>ЕСЛИ графа 17&gt;0, то графа 19&gt;0 либо графа 20&gt;0 по строке 05</t>
  </si>
  <si>
    <t>ЕСЛИ графа 17&gt;0, то графа 19&gt;0 либо графа 20&gt;0 по строке 06</t>
  </si>
  <si>
    <t>ЕСЛИ графа 17&gt;0, то графа 19&gt;0 либо графа 20&gt;0 по строке 07</t>
  </si>
  <si>
    <t>ЕСЛИ графа 17&gt;0, то графа 19&gt;0 по строке 01</t>
  </si>
  <si>
    <t>ЕСЛИ графа 19&gt;0 то графа 17&gt;0 по строке 01</t>
  </si>
  <si>
    <t>ЕСЛИ графа 19&gt;0 то графа 17&gt;0 по строке 02</t>
  </si>
  <si>
    <t>ЕСЛИ графа 19&gt;0 то графа 17&gt;0 по строке 09</t>
  </si>
  <si>
    <t>ЕСЛИ графа 19&gt;0 то графа 17&gt;0 по строке 10</t>
  </si>
  <si>
    <t>ЕСЛИ графа 19&gt;0 или графа 20&gt;0, то графа 17&gt;0 по строке 03</t>
  </si>
  <si>
    <t>ЕСЛИ графа 19&gt;0 или графа 20&gt;0, то графа 17&gt;0 по строке 04</t>
  </si>
  <si>
    <t>ЕСЛИ графа 19&gt;0 или графа 20&gt;0, то графа 17&gt;0 по строке 05</t>
  </si>
  <si>
    <t>ЕСЛИ графа 19&gt;0 или графа 20&gt;0, то графа 17&gt;0 по строке 06</t>
  </si>
  <si>
    <t>ЕСЛИ графа 19&gt;0 или графа 20&gt;0, то графа 17&gt;0 по строке 07</t>
  </si>
  <si>
    <t>Раздел 7 строка 01 графа 3 &gt;= Раздел 7 строка 13 графа 3</t>
  </si>
  <si>
    <t>Раздел 7 строка 01 графа 7 &gt;= Раздел 7 строка 13 графа 7</t>
  </si>
  <si>
    <t>Раздел 7 строка 01 графа 8 &gt;= Раздел 7 строка 13 графа 8</t>
  </si>
  <si>
    <t>Наименование показателей</t>
  </si>
  <si>
    <t>всего</t>
  </si>
  <si>
    <t>из них жен-щины</t>
  </si>
  <si>
    <t>отделения на базе основного общего образования</t>
  </si>
  <si>
    <t>№
строки</t>
  </si>
  <si>
    <t>кроме того, филиалов (отделений)</t>
  </si>
  <si>
    <t>исключены за неуспе-ваемость</t>
  </si>
  <si>
    <t xml:space="preserve">из них
(из гр.17)
женщины
</t>
  </si>
  <si>
    <t>из них при-нято вновь</t>
  </si>
  <si>
    <t xml:space="preserve">   в том числе:
      в учреждениях всех форм обучения (сумма строк 03-05
      кроме гр.19, гр.20)</t>
  </si>
  <si>
    <t>Всего (сумма строк 02, 09, 10 (кроме гр. 19, гр. 20))</t>
  </si>
  <si>
    <t>из них
(из гр.6)
женщины</t>
  </si>
  <si>
    <t>Всего в учреждениях всех форм обучения 
(сумма строк 02 - 04 по всем графам кроме гр. 8)</t>
  </si>
  <si>
    <t>выбыли без получения диплома или свидетель-ства</t>
  </si>
  <si>
    <t>Кроме того, в профессиональных училищах ФСИН России</t>
  </si>
  <si>
    <t>Кроме того, в специальных профессиональных училищах</t>
  </si>
  <si>
    <r>
      <t>Справка к разделу 2</t>
    </r>
    <r>
      <rPr>
        <sz val="10"/>
        <rFont val="Times New Roman"/>
        <family val="1"/>
      </rPr>
      <t xml:space="preserve">
Среднегодовая численность обучающихся по договорам (из стр.01) (чел.)</t>
    </r>
  </si>
  <si>
    <t xml:space="preserve">   за счет средств работодателей: (сумма строк 12, 13 по всем графам кроме гр.8)</t>
  </si>
  <si>
    <t xml:space="preserve">               Из стр. 02
                  подготовка водителей для Вооруженных Сил Российской
                  Федерации</t>
  </si>
  <si>
    <t>дети-инвалиды и инвалиды</t>
  </si>
  <si>
    <t>из них женщины
(из гр.12)</t>
  </si>
  <si>
    <t>из них женщины
(из гр.8)</t>
  </si>
  <si>
    <t>Всего</t>
  </si>
  <si>
    <t xml:space="preserve">   воспитанники детских домов, школ-интернатов</t>
  </si>
  <si>
    <t>Раздел 6. Сведения о приеме обучающихся всех форм обучения</t>
  </si>
  <si>
    <t>Принято обучающихся -всего (сумма строк 04-07) гр.3,7-9;
(сумма строк 08-12); (сумма строк 15,16,18) по гр.3,7-9</t>
  </si>
  <si>
    <t xml:space="preserve">   по образованию
      не имеющие основного общего образования</t>
  </si>
  <si>
    <t xml:space="preserve">        из них окончившие общеобразовательное учреждение в отчетном году</t>
  </si>
  <si>
    <t xml:space="preserve">   Из строки 01:
      дети-сироты и дети, оставшиеся без попечения родителей</t>
  </si>
  <si>
    <t xml:space="preserve">      дети-инвалиды</t>
  </si>
  <si>
    <t xml:space="preserve">      инвалиды </t>
  </si>
  <si>
    <t xml:space="preserve">      дети с ограниченными возможностями здоровья</t>
  </si>
  <si>
    <t xml:space="preserve">      лица с ограниченными возможностями здоровья в возрасте 18 лет и старше</t>
  </si>
  <si>
    <t xml:space="preserve">      инвалиды</t>
  </si>
  <si>
    <t xml:space="preserve">   Из стр.01:
      дети-сироты и дети, оставшиеся без попечения родителей</t>
  </si>
  <si>
    <t>из них
(из гр.8) 
по очной форме обучения</t>
  </si>
  <si>
    <r>
      <t>Справка к разделу 7</t>
    </r>
    <r>
      <rPr>
        <sz val="10"/>
        <color indexed="8"/>
        <rFont val="Times New Roman"/>
        <family val="1"/>
      </rPr>
      <t xml:space="preserve">
Численность обучившихся, не получивших дипломы или свидетельства (чел)</t>
    </r>
  </si>
  <si>
    <t>Раздел 7. Итоги учебной работы, результаты итоговой аттестации обучившихся всех форм обучения</t>
  </si>
  <si>
    <t>Всего (сумма строк 02 - 15)</t>
  </si>
  <si>
    <t>Число образовательных учреждений, осуществляющих подготовку по программам начального профессионального образования только по договорам (из стр. 01) (ед.)</t>
  </si>
  <si>
    <r>
      <t xml:space="preserve">   </t>
    </r>
    <r>
      <rPr>
        <u val="single"/>
        <sz val="10"/>
        <color indexed="8"/>
        <rFont val="Times New Roman"/>
        <family val="1"/>
      </rPr>
      <t>Из учреждений всех форм обучения (из стр.02):</t>
    </r>
    <r>
      <rPr>
        <sz val="10"/>
        <color indexed="8"/>
        <rFont val="Times New Roman"/>
        <family val="1"/>
      </rPr>
      <t xml:space="preserve">
      профессиональные лицеи</t>
    </r>
  </si>
  <si>
    <t xml:space="preserve">      образовательные  учреждения и отделения, расположенные
      в сельской местности</t>
  </si>
  <si>
    <t xml:space="preserve">   профессиональных училищах ФСИН России</t>
  </si>
  <si>
    <t xml:space="preserve">   специальных профессиональных училищах</t>
  </si>
  <si>
    <t>Раздел 2. Сведения об обучающихся в отчетном году по договорам</t>
  </si>
  <si>
    <t xml:space="preserve">       в том числе:
         государственных организаций</t>
  </si>
  <si>
    <t xml:space="preserve">         негосударственных организаций</t>
  </si>
  <si>
    <t xml:space="preserve">            негосударственных организаций</t>
  </si>
  <si>
    <t xml:space="preserve">         в том числе:
            государственных организаций</t>
  </si>
  <si>
    <t xml:space="preserve">      24 – 29 лет</t>
  </si>
  <si>
    <t>Всего обучающихся  (сумма строк 02-18)</t>
  </si>
  <si>
    <t>Раздел 4. Распределение обучающихся по полу и возрасту на конец отчетного года</t>
  </si>
  <si>
    <t>из него (из гр.3)</t>
  </si>
  <si>
    <t xml:space="preserve">Всего (сумма 
граф 4 - 6) </t>
  </si>
  <si>
    <t>Раздел 3 строка 01 графа 3 = Раздел 5 строка 01 графа 3</t>
  </si>
  <si>
    <t>Раздел 3 строка 01 графа 4 = Раздел 5 строка 01 графа 5</t>
  </si>
  <si>
    <t>Раздел 3 строка 01 графа 5 = Раздел 5 строка 01 графа 6</t>
  </si>
  <si>
    <t>Раздел 3 строка 01 графа 6 = Раздел 5 строка 01 графа 7</t>
  </si>
  <si>
    <t>Раздел 1 строка 01 графа 14 = Раздел 1 сумма строк 02+09+10 графа 14</t>
  </si>
  <si>
    <t>Раздел 1 строка 01 графа 15 = Раздел 1 сумма строк 02+09+10 графа 15</t>
  </si>
  <si>
    <t>Раздел 1 строка 01 графа 16 = Раздел 1 сумма строк 02+09+10 графа 16</t>
  </si>
  <si>
    <t>Раздел 1 строка 01 графа 17 = Раздел 1 сумма строк 02+09+10 графа 17</t>
  </si>
  <si>
    <t>Раздел 1 строка 01 графа 18 = Раздел 1 сумма строк 02+09+10 графа 18</t>
  </si>
  <si>
    <t>Раздел 1 строка 01 графа 19 = Раздел 1 сумма строк 02+09+10 графа 19</t>
  </si>
  <si>
    <t>Раздел 1 строка 01 графа 20 = Раздел 1 сумма строк 02+09+10 графа 20</t>
  </si>
  <si>
    <t>Раздел 1 строка 02 графа 3 &gt;= Раздел 1 строка 08 графа 3</t>
  </si>
  <si>
    <t>Раздел 1 строка 02 графа 4 &gt;= Раздел 1 строка 08 графа 4</t>
  </si>
  <si>
    <t>Раздел 1 строка 02 графа 5 &gt;= Раздел 1 строка 08 графа 5</t>
  </si>
  <si>
    <t>Раздел 1 строка 02 графа 8 = Раздел 1 сумма строк 03+04+05 графа 8</t>
  </si>
  <si>
    <t>Раздел 1 строка 02 графа 9 = Раздел 1 сумма строк 03+04+05 графа 9</t>
  </si>
  <si>
    <t>Раздел 1 строка 02 графа 10 = Раздел 1 сумма строк 03+04+05 графа 10</t>
  </si>
  <si>
    <t>Раздел 1 строка 02 графа 11 = Раздел 1 сумма строк 03+04+05 графа 11</t>
  </si>
  <si>
    <t>Раздел 1 строка 02 графа 12 = Раздел 1 сумма строк 03+04+05 графа 12</t>
  </si>
  <si>
    <t>Раздел 1 строка 02 графа 13 = Раздел 1 сумма строк 03+04+05 графа 13</t>
  </si>
  <si>
    <t>Раздел 1 строка 02 графа 14 = Раздел 1 сумма строк 03+04+05 графа 14</t>
  </si>
  <si>
    <t>Раздел 1 строка 02 графа 15 = Раздел 1 сумма строк 03+04+05 графа 15</t>
  </si>
  <si>
    <t>Раздел 1 строка 02 графа 16 = Раздел 1 сумма строк 03+04+05 графа 16</t>
  </si>
  <si>
    <t>Раздел 1 строка 02 графа 17 = Раздел 1 сумма строк 03+04+05 графа 17</t>
  </si>
  <si>
    <t>Раздел 1 строка 02 графа 18 = Раздел 1 сумма строк 03+04+05 графа 18</t>
  </si>
  <si>
    <t>Раздел 1 строка 02 графа 3 &gt;= Раздел 1 строка 06 графа 3</t>
  </si>
  <si>
    <t>Раздел 1 строка 02 графа 4 &gt;= Раздел 1 строка 06 графа 4</t>
  </si>
  <si>
    <t>Раздел 1 строка 02 графа 5 &gt;= Раздел 1 строка 06 графа 5</t>
  </si>
  <si>
    <t>Раздел 1 строка 02 графа 6 &gt;= Раздел 1 строка 06 графа 6</t>
  </si>
  <si>
    <t>Раздел 1 строка 02 графа 7 &gt;= Раздел 1 строка 06 графа 7</t>
  </si>
  <si>
    <t>Раздел 1 строка 02 графа 8 &gt;= Раздел 1 строка 06 графа 8</t>
  </si>
  <si>
    <t>Раздел 1 строка 02 графа 9 &gt;= Раздел 1 строка 06 графа 9</t>
  </si>
  <si>
    <t>Раздел 1 строка 02 графа 10 &gt;= Раздел 1 строка 06 графа 10</t>
  </si>
  <si>
    <t>Раздел 1 строка 02 графа 11 &gt;= Раздел 1 строка 06 графа 11</t>
  </si>
  <si>
    <t>Раздел 1 строка 02 графа 12 &gt;= Раздел 1 строка 06 графа 12</t>
  </si>
  <si>
    <t>Раздел 1 строка 02 графа 13 &gt;= Раздел 1 строка 06 графа 13</t>
  </si>
  <si>
    <t>Раздел 1 строка 02 графа 14 &gt;= Раздел 1 строка 06 графа 14</t>
  </si>
  <si>
    <t>Раздел 1 строка 02 графа 15 &gt;= Раздел 1 строка 06 графа 15</t>
  </si>
  <si>
    <t>Раздел 1 строка 02 графа 16 &gt;= Раздел 1 строка 06 графа 16</t>
  </si>
  <si>
    <t>Раздел 2 строка 01 графа 3 = Раздел 2 сумма строк 06+11+14+15 по графе 3</t>
  </si>
  <si>
    <t>Раздел 2 строка 01 графа 4 = Раздел 2 сумма строк 06+11+14+15 по графе 4</t>
  </si>
  <si>
    <t>Раздел 2 строка 01 графа 5 = Раздел 2 сумма строк 06+11+14+15 по графе 5</t>
  </si>
  <si>
    <t>Раздел 2 строка 01 графа 6 = Раздел 2 сумма строк 06+11+14+15 по графе 6</t>
  </si>
  <si>
    <t>Раздел 2 строка 01 графа 7 = Раздел 2 сумма строк 06+11+14+15 по графе 7</t>
  </si>
  <si>
    <t>Раздел 2 строка 01 графа 3 &gt;= Раздел 2 строка 05 графа 3</t>
  </si>
  <si>
    <t>Раздел 2 строка 01 графа 4 &gt;= Раздел 2 строка 05 графа 4</t>
  </si>
  <si>
    <t>Раздел 2 строка 01 графа 5 &gt;= Раздел 2 строка 05 графа 5</t>
  </si>
  <si>
    <t>Раздел 2 строка 01 графа 6 &gt;= Раздел 2 строка 05 графа 6</t>
  </si>
  <si>
    <t>Раздел 2 строка 01 графа 7 &gt;= Раздел 2 строка 05 графа 7</t>
  </si>
  <si>
    <t>Раздел 2 строка 01 графа 8 &gt;= Раздел 2 строка 05 графа 8</t>
  </si>
  <si>
    <t>Раздел 2 строка 06 графа 3 = Раздел 2 сумма строк 07+08+09 по графе 3</t>
  </si>
  <si>
    <t>Раздел 2 строка 06 графа 4 = Раздел 2 сумма строк 07+08+09 по графе 4</t>
  </si>
  <si>
    <t>Раздел 2 строка 06 графа 5 = Раздел 2 сумма строк 07+08+09 по графе 5</t>
  </si>
  <si>
    <t>Раздел 2 строка 06 графа 6 = Раздел 2 сумма строк 07+08+09 по графе 6</t>
  </si>
  <si>
    <t>Раздел 2 строка 06 графа 7 = Раздел 2 сумма строк 07+08+09 по графе 7</t>
  </si>
  <si>
    <t>юридические лица - образовательные учреждения, реализующие программы начального профессионального образования, подведомственные органу исполнительной власти субъекта Российской Федерации, осуществляющему управление в сфере образования:</t>
  </si>
  <si>
    <t>юридические лица - образовательные учреждения, реализующие программы начального профессионального образования, подведомственные Министерству образования и науки Российской Федерации и другим федеральным органам исполнительной власти:</t>
  </si>
  <si>
    <t>орган исполнительной власти субъекта Российской Федерации, осуществляющий
управление в сфере образования:</t>
  </si>
  <si>
    <t>20 января
после отчетного периода</t>
  </si>
  <si>
    <t>1 марта
после отчетного периода</t>
  </si>
  <si>
    <t xml:space="preserve">      Из стр. 06 по направлению службы занятости</t>
  </si>
  <si>
    <t xml:space="preserve">   В том числе из стр.01 за счет бюджета (сумма строк 07-09 по всем графам кроме гр.8)</t>
  </si>
  <si>
    <t xml:space="preserve">         Из стр. 01 в отделениях с очно-заочной формой обучения и в форме экстерната</t>
  </si>
  <si>
    <t>Всего (сумма строк 02, 07, 10, 11 по всем графам кроме гр. 7):</t>
  </si>
  <si>
    <t xml:space="preserve">      за счет средств работодателей: (сумма строк 08, 09 по всем графам
      кроме гр.7)</t>
  </si>
  <si>
    <t>из них (из  гр.3)</t>
  </si>
  <si>
    <t>дети-сироты, дети, оставши-еся  без попе-чения родите-лей, лица из числа детей-сирот</t>
  </si>
  <si>
    <t>из них (из гр.10)</t>
  </si>
  <si>
    <t xml:space="preserve">      из них женщины</t>
  </si>
  <si>
    <t xml:space="preserve">   демобилизованные из Вооруженных Сил Российской Федерации</t>
  </si>
  <si>
    <t xml:space="preserve">   Из строки 01:
      обученные экстерном</t>
  </si>
  <si>
    <t xml:space="preserve">      численность обучившихся, получивших разряды, классы, категории
      выше установленных</t>
  </si>
  <si>
    <t xml:space="preserve">     численность обучившихся, получивших разряды, классы, категории
     ниже установленных</t>
  </si>
  <si>
    <t xml:space="preserve">      численность обучившихся, допущенных к выпускным экзаменам </t>
  </si>
  <si>
    <t xml:space="preserve">         из них (из стр.10) участвовавшие в едином
         государственном экзамене (ЕГЭ)</t>
  </si>
  <si>
    <t xml:space="preserve">      лица с ограниченными возможностями здоровья в возрасте
      18 лет и старше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</si>
  <si>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информацию от </t>
  </si>
  <si>
    <t>Из числа учащихся дневной и вечерней форм обучения, обучавшихся за счет средств бюджета учредителя, на  конец отчетного года</t>
  </si>
  <si>
    <t>дети-сироты и дети, оставшиеся без попечения родителей</t>
  </si>
  <si>
    <t>Дневные образовательные учебные заведения</t>
  </si>
  <si>
    <t>Из общего числа выпущенных учащихся за отчетный год:
   лица из числа детей-сирот</t>
  </si>
  <si>
    <t xml:space="preserve">   дети-инвалиды</t>
  </si>
  <si>
    <t xml:space="preserve">   инвалиды</t>
  </si>
  <si>
    <t>Из выпущенных учащихся с ограниченными возможностями здоровья в возрасте:
   до 18 лет</t>
  </si>
  <si>
    <t xml:space="preserve">   18 лет и старше</t>
  </si>
  <si>
    <t>Всего принято вновь в дневные образовательные учреждения за отчетный год</t>
  </si>
  <si>
    <t>Вечерние (сменные) учебные заведения, отделения</t>
  </si>
  <si>
    <t xml:space="preserve">         из них:
            получившие дипломы с отличием</t>
  </si>
  <si>
    <t xml:space="preserve">            награждены золотой медалью</t>
  </si>
  <si>
    <t xml:space="preserve">            награждены серебряной медалью</t>
  </si>
  <si>
    <t>Код по ОКЕИ: человек-792</t>
  </si>
  <si>
    <t>направлено на работу в организации</t>
  </si>
  <si>
    <t>из них (гр.4) в государст-венные</t>
  </si>
  <si>
    <t xml:space="preserve">            призыв на военную службу</t>
  </si>
  <si>
    <t xml:space="preserve">            предоставление свободного трудоустройства</t>
  </si>
  <si>
    <t xml:space="preserve">            другие причины</t>
  </si>
  <si>
    <t>Коды по ОКЕИ: человек - 792</t>
  </si>
  <si>
    <t>Число обра-зовательных учреждений на конец отчетного года</t>
  </si>
  <si>
    <t>переведены в другие об-разователь-ные учреж-дения</t>
  </si>
  <si>
    <t xml:space="preserve">      отделения с очно-заочной формой обучения и в форме экстерната</t>
  </si>
  <si>
    <t>Принято вновь обу-чающихся</t>
  </si>
  <si>
    <t>Выпущено обучив-шихся</t>
  </si>
  <si>
    <t xml:space="preserve">   в том числе:
      отделения на базе среднего (полного) общего образования</t>
  </si>
  <si>
    <t xml:space="preserve">      отделения на базе основного общего образования</t>
  </si>
  <si>
    <t xml:space="preserve">      группы молодежи, не получающей среднего (полного) общего образования</t>
  </si>
  <si>
    <t xml:space="preserve">      в том числе:
         федерального</t>
  </si>
  <si>
    <t xml:space="preserve">         субъекта Российской Федерации</t>
  </si>
  <si>
    <t xml:space="preserve">         муниципального</t>
  </si>
  <si>
    <t>Численность обучающих-ся на начало отчетного года</t>
  </si>
  <si>
    <t>Численность обучающихся на конец отчетного года</t>
  </si>
  <si>
    <r>
      <t>Справка к разделу 1</t>
    </r>
    <r>
      <rPr>
        <sz val="10"/>
        <color indexed="8"/>
        <rFont val="Times New Roman"/>
        <family val="1"/>
      </rPr>
      <t xml:space="preserve">
Среднегодовая численность обучающихся  (чел)</t>
    </r>
  </si>
  <si>
    <t xml:space="preserve">   за счет средств обучающегося </t>
  </si>
  <si>
    <t xml:space="preserve">   из других источников</t>
  </si>
  <si>
    <t>№ строки</t>
  </si>
  <si>
    <t xml:space="preserve">                  из-за отсутствия рабочих мест</t>
  </si>
  <si>
    <t>Выпуск
(сумма гр. 4 - 6)</t>
  </si>
  <si>
    <t>В том числе:</t>
  </si>
  <si>
    <t xml:space="preserve">подготовка рабочих (служащих) </t>
  </si>
  <si>
    <t>профессиональ-ная переподготовка</t>
  </si>
  <si>
    <t>повышение квалификации</t>
  </si>
  <si>
    <t xml:space="preserve">   со сроком обучения:
      до 1 года включительно</t>
  </si>
  <si>
    <t xml:space="preserve">      свыше 1 года и до 2-х лет включительно</t>
  </si>
  <si>
    <t>Раздел 8. Сведения о выпуске обучившихся по очной форме обучения</t>
  </si>
  <si>
    <r>
      <t>Справка к разделу 8</t>
    </r>
    <r>
      <rPr>
        <sz val="10"/>
        <rFont val="Times New Roman"/>
        <family val="1"/>
      </rPr>
      <t xml:space="preserve">
Число специальных профессиональных училищ, направивших выпускников на работу в организации (ед)</t>
    </r>
  </si>
  <si>
    <t>Всего обучающихся (сумма строк 02-04)</t>
  </si>
  <si>
    <t xml:space="preserve">   в том числе в:
      учреждениях всех форм обучения</t>
  </si>
  <si>
    <t xml:space="preserve">      профессиональных училищах ФСИН России</t>
  </si>
  <si>
    <t xml:space="preserve">      специальных профессиональных училищах</t>
  </si>
  <si>
    <t>имени юридического лица)</t>
  </si>
  <si>
    <t>обучающиеся с ограниченными возможностями здоровья</t>
  </si>
  <si>
    <t>дети-сироты  и дети, остав-шиеся без попечения родителей</t>
  </si>
  <si>
    <t>Раздел 9. Численность обучающихся на конец отчетного года</t>
  </si>
  <si>
    <t>P_Name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</si>
  <si>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</si>
  <si>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</si>
  <si>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</si>
  <si>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</si>
  <si>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</si>
  <si>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</si>
  <si>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</si>
  <si>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Конец T_Check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</si>
  <si>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</si>
  <si>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</si>
  <si>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</si>
  <si>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</si>
  <si>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</si>
  <si>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</si>
  <si>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Раздел 1 строка 02 – строка 08 графа 6 = Раздел 8 строка 01 графа 3</t>
  </si>
  <si>
    <t>Раздел 2 строка 01 – строка 05 графа 5 = Раздел 8 строка 01 графа 6</t>
  </si>
  <si>
    <r>
      <t xml:space="preserve">   в том числе:
      </t>
    </r>
    <r>
      <rPr>
        <sz val="9.5"/>
        <rFont val="Times New Roman"/>
        <family val="1"/>
      </rPr>
      <t>за счет бюджета: (сумма строк 03-05 по всем графам кроме гр. 7)</t>
    </r>
  </si>
  <si>
    <t xml:space="preserve">               в том числе:
                  из-за несогласия выпускника с предложенными условиями
                  контракта работодателя</t>
  </si>
  <si>
    <t>Раздел 2 строка 11 графа 5 = Раздел 2 сумма строк 12+13 по графе 5</t>
  </si>
  <si>
    <t>Раздел 2 строка 11 графа 6 = Раздел 2 сумма строк 12+13 по графе 6</t>
  </si>
  <si>
    <t>Раздел 2 строка 11 графа 7 = Раздел 2 сумма строк 12+13 по графе 7</t>
  </si>
  <si>
    <t>Из общего числа принятых учащихся :
   дети-сироты</t>
  </si>
  <si>
    <t xml:space="preserve">   дети- инвалиды</t>
  </si>
  <si>
    <t>Из принятых учащихся с ограниченными возможностями  здоровья в возрасте:
   до 18 лет</t>
  </si>
  <si>
    <t xml:space="preserve">      лица из числа детей-сирот</t>
  </si>
  <si>
    <t xml:space="preserve">      за счет средств обучающегося </t>
  </si>
  <si>
    <t xml:space="preserve">Обучение за счет бюджета учредителя </t>
  </si>
  <si>
    <t>Обучение по договорам</t>
  </si>
  <si>
    <t>Всех форм обучения</t>
  </si>
  <si>
    <t>очной формы обучения</t>
  </si>
  <si>
    <t xml:space="preserve">      30 лет и старше</t>
  </si>
  <si>
    <t>Выпуск</t>
  </si>
  <si>
    <t>подготовка рабочих (служащих)</t>
  </si>
  <si>
    <t>профессиональная  переподготовка</t>
  </si>
  <si>
    <t xml:space="preserve">Число образова-тельных учреж-дений, осущес-твлявших крат-косрочное обу-чение  по договорам </t>
  </si>
  <si>
    <t>обучающиеся с ограниченны-ми возможнос-тями  здоровья</t>
  </si>
  <si>
    <t>Прибыло обучающихся в отчетном году</t>
  </si>
  <si>
    <t>Строка 01 &gt;= строки 14 по графе 3</t>
  </si>
  <si>
    <t>Строка 01 &gt;= строки 14 по графе 7</t>
  </si>
  <si>
    <t>Строка 01 &gt;= строки 14 по графе 8</t>
  </si>
  <si>
    <t>Раздел 1 строка 02 графа 6 &gt;= Раздел 1 строка 08 графа 6</t>
  </si>
  <si>
    <t>Раздел 1 строка 02 графа 7 &gt;= Раздел 1 строка 08 графа 7</t>
  </si>
  <si>
    <t>Раздел 1 строка 02 графа 8 &gt;= Раздел 1 строка 08 графа 8</t>
  </si>
  <si>
    <t>Раздел 1 строка 02 графа 9 &gt;= Раздел 1 строка 08 графа 9</t>
  </si>
  <si>
    <t>Раздел 1 строка 02 графа 10 &gt;= Раздел 1 строка 08 графа 10</t>
  </si>
  <si>
    <t>Раздел 1 строка 02 графа 11 &gt;= Раздел 1 строка 08 графа 11</t>
  </si>
  <si>
    <t>Раздел 1 строка 02 графа 12 &gt;= Раздел 1 строка 08 графа 12</t>
  </si>
  <si>
    <t>Раздел 1 строка 02 графа 13 &gt;= Раздел 1 строка 08 графа 13</t>
  </si>
  <si>
    <t>Раздел 1 строка 02 графа 14 &gt;= Раздел 1 строка 08 графа 14</t>
  </si>
  <si>
    <t>Раздел 1 строка 02 графа 15 &gt;= Раздел 1 строка 08 графа 15</t>
  </si>
  <si>
    <t>Раздел 1 строка 02 графа 16 &gt;= Раздел 1 строка 08 графа 16</t>
  </si>
  <si>
    <t>Раздел 1 строка 02 графа 17 &gt;= Раздел 1 строка 08 графа 17</t>
  </si>
  <si>
    <t>Раздел 1 строка 02 графа 18 &gt;= Раздел 1 строка 08 графа 18</t>
  </si>
  <si>
    <t>Раздел 2 строка 01 графа 3 = Раздел 2 сумма строк 02+03+04 по графе 3</t>
  </si>
  <si>
    <t>Раздел 2 строка 01 графа 4 = Раздел 2 сумма строк 02+03+04 по графе 4</t>
  </si>
  <si>
    <t>Раздел 2 строка 01 графа 5 = Раздел 2 сумма строк 02+03+04 по графе 5</t>
  </si>
  <si>
    <t>Раздел 2 строка 01 графа 6 = Раздел 2 сумма строк 02+03+04 по графе 6</t>
  </si>
  <si>
    <t>Раздел 2 строка 01 графа 7 = Раздел 2 сумма строк 02+03+04 по графе 7</t>
  </si>
  <si>
    <t>Раздел 7 строка 01 графа 9 &gt;= Раздел 7 строка 13 графа 9</t>
  </si>
  <si>
    <t>Раздел 7 строка 01 графа 3 &gt;= Раздел 7 строка 14 графа 3</t>
  </si>
  <si>
    <t>Раздел 7 строка 01 графа 7 &gt;= Раздел 7 строка 14 графа 7</t>
  </si>
  <si>
    <t>Раздел 7 строка 01 графа 8 &gt;= Раздел 7 строка 14 графа 8</t>
  </si>
  <si>
    <t>Раздел 7 строка 01 графа 9 &gt;= Раздел 7 строка 14 графа 9</t>
  </si>
  <si>
    <t>Раздел 7 строка 01 графа 3 &gt;= Раздел 7 строка 15 графа 3</t>
  </si>
  <si>
    <t>Раздел 7 строка 01 графа 7 &gt;= Раздел 7 строка 15 графа 7</t>
  </si>
  <si>
    <t>Раздел 7 строка 01 графа 8 &gt;= Раздел 7 строка 15 графа 8</t>
  </si>
  <si>
    <t>Раздел 7 строка 01 графа 9 &gt;= Раздел 7 строка 15 графа 9</t>
  </si>
  <si>
    <t>самовольно ушли</t>
  </si>
  <si>
    <t>по другим причинам</t>
  </si>
  <si>
    <t>исключены за правона-рушения</t>
  </si>
  <si>
    <t>призваны на военную службу до окончания обучения</t>
  </si>
  <si>
    <t>по болезни</t>
  </si>
  <si>
    <t>женщины</t>
  </si>
  <si>
    <t xml:space="preserve">         в том числе:
            отделения на базе среднего (полного) общего образования</t>
  </si>
  <si>
    <t xml:space="preserve">            отделения на базе основного общего образования</t>
  </si>
  <si>
    <t xml:space="preserve">            группы молодежи, не получающей среднего (полного)
            общего образования</t>
  </si>
  <si>
    <t xml:space="preserve">      вечерние (сменные) профучилища и отделения</t>
  </si>
  <si>
    <t xml:space="preserve">      профучилища уголовно-исполнительной системы</t>
  </si>
  <si>
    <t xml:space="preserve">      специальные профучилища</t>
  </si>
  <si>
    <t>Коды по ОКЕИ: человек - 792, единица - 642</t>
  </si>
  <si>
    <t xml:space="preserve">Число обра-зовательных учреждений, осуществля-вших обуче-ние  по договорам </t>
  </si>
  <si>
    <t xml:space="preserve">      из других источников</t>
  </si>
  <si>
    <t xml:space="preserve">         в том числе:
            федерального</t>
  </si>
  <si>
    <t xml:space="preserve">            субъекта Российской Федерации</t>
  </si>
  <si>
    <t xml:space="preserve">            муниципального</t>
  </si>
  <si>
    <t>Всего учащихся (сумма строк 02-14)</t>
  </si>
  <si>
    <t xml:space="preserve">   в том числе в возрасте:
      до 11 лет</t>
  </si>
  <si>
    <t xml:space="preserve">      11 лет</t>
  </si>
  <si>
    <t xml:space="preserve">      12 лет</t>
  </si>
  <si>
    <t xml:space="preserve">      13 лет</t>
  </si>
  <si>
    <t xml:space="preserve">      14 лет</t>
  </si>
  <si>
    <t xml:space="preserve">      15 лет</t>
  </si>
  <si>
    <t xml:space="preserve">      16 лет</t>
  </si>
  <si>
    <t xml:space="preserve">      17 лет</t>
  </si>
  <si>
    <t xml:space="preserve">      18 лет</t>
  </si>
  <si>
    <t xml:space="preserve">      19 лет</t>
  </si>
  <si>
    <t xml:space="preserve">      20 лет</t>
  </si>
  <si>
    <t xml:space="preserve">      21 год и старше</t>
  </si>
  <si>
    <t xml:space="preserve">      возраст неизвестен</t>
  </si>
  <si>
    <t>Код по ОКЕИ: человек - 792</t>
  </si>
  <si>
    <t xml:space="preserve">   в том числе в возрасте:
      до 15 лет</t>
  </si>
  <si>
    <t xml:space="preserve">      старше 45 лет</t>
  </si>
  <si>
    <t>из числа обучавшихся в отчетном году за счет бюджета учреждения</t>
  </si>
  <si>
    <t>из числа обучавшихся в отчетном году по договорам</t>
  </si>
  <si>
    <t>лица из числа детей-сирот</t>
  </si>
  <si>
    <t>учащиеся с ограниченными возможностями здоровья</t>
  </si>
  <si>
    <t>дети-инвалиды</t>
  </si>
  <si>
    <t>инвалиды</t>
  </si>
  <si>
    <t>до 18 лет</t>
  </si>
  <si>
    <t>18 лет и старше</t>
  </si>
  <si>
    <t>Всего (сумма строк 02-05)</t>
  </si>
  <si>
    <t xml:space="preserve">   в том числе:
      дневные образовательные учреждения </t>
  </si>
  <si>
    <t>дети-сироты
и дети, оставшиеся без попечения родителей</t>
  </si>
  <si>
    <t>Код по ОКЕИ: человек – 792</t>
  </si>
  <si>
    <t>Справка
Численность учащихся на конец отчетного года</t>
  </si>
  <si>
    <t xml:space="preserve">      свыше 2-х лет и до 3-х лет включительно</t>
  </si>
  <si>
    <t xml:space="preserve">      свыше 3-х лет</t>
  </si>
  <si>
    <t xml:space="preserve">   в возрасте:
      до 14 лет</t>
  </si>
  <si>
    <t xml:space="preserve">      19 лет и старше</t>
  </si>
  <si>
    <t xml:space="preserve">      имеющие основное общее образование</t>
  </si>
  <si>
    <t>в том числе</t>
  </si>
  <si>
    <t xml:space="preserve">      имеющие среднее (полное) общее образование</t>
  </si>
  <si>
    <t>(должность)</t>
  </si>
  <si>
    <t xml:space="preserve">Наименование отчитывающейся организации:  </t>
  </si>
  <si>
    <t>Обучение по договорам (за исключением краткосрочно обученных)</t>
  </si>
  <si>
    <t>Раздел 5. Распределение численности краткосрочно обученных  по договорам в отчетном году, по полу и возрасту</t>
  </si>
  <si>
    <t>Раздел 3. Численность краткосрочно обученных по договорам в отчетном году 
(кроме приведенных в разделах 1 и 2)</t>
  </si>
  <si>
    <t>Всего выпущено (сумма строк 02, 06)</t>
  </si>
  <si>
    <t>Из численности обучающихся в отчетном году за счет бюджета учредителя</t>
  </si>
  <si>
    <t>Из численности обучающихся в отчетном году по договорам</t>
  </si>
  <si>
    <t>Раздел 1. Сведения об обучающихся  в отчетном году за счет бюджета учредителя</t>
  </si>
  <si>
    <t>Выпущено обучившихся</t>
  </si>
  <si>
    <t xml:space="preserve">      из стр. 02 по направлению службы занятости</t>
  </si>
  <si>
    <t xml:space="preserve">      21 год</t>
  </si>
  <si>
    <t xml:space="preserve">      22 года</t>
  </si>
  <si>
    <t xml:space="preserve">      23 года</t>
  </si>
  <si>
    <t>Профессио-нальные училища ФСИН России</t>
  </si>
  <si>
    <t>Специальные профессио-нальные училища</t>
  </si>
  <si>
    <t xml:space="preserve">      24 – 30 лет</t>
  </si>
  <si>
    <t xml:space="preserve">      31 – 45 лет</t>
  </si>
  <si>
    <t>отделения на базе среднего
(полного) общего образования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</si>
</sst>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[$-F800]dddd\,\ mmmm\ dd\,\ yyyy"/>
    <numFmt numFmtId="171" formatCode="00000000"/>
    <numFmt numFmtId="172" formatCode="[$-FC19]d\ mmmm\ yyyy\ &quot;г.&quot;"/>
  </numFmts>
  <fonts count="38">
    <font>
      <sz val="10"/>
      <name val="Times New Roman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.5"/>
      <name val="Times New Roman"/>
      <family val="1"/>
    </font>
    <font>
      <u val="single"/>
      <sz val="9.5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0" fillId="24" borderId="0" xfId="0" applyFont="1" applyFill="1" applyAlignment="1" applyProtection="1">
      <alignment/>
      <protection hidden="1"/>
    </xf>
    <xf numFmtId="0" fontId="8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3" fontId="1" fillId="20" borderId="12" xfId="0" applyNumberFormat="1" applyFont="1" applyFill="1" applyBorder="1" applyAlignment="1" applyProtection="1">
      <alignment horizontal="right" wrapText="1"/>
      <protection locked="0"/>
    </xf>
    <xf numFmtId="3" fontId="1" fillId="20" borderId="0" xfId="0" applyNumberFormat="1" applyFont="1" applyFill="1" applyBorder="1" applyAlignment="1" applyProtection="1">
      <alignment horizontal="right" wrapText="1"/>
      <protection locked="0"/>
    </xf>
    <xf numFmtId="3" fontId="1" fillId="20" borderId="14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3" fontId="1" fillId="20" borderId="13" xfId="0" applyNumberFormat="1" applyFont="1" applyFill="1" applyBorder="1" applyAlignment="1" applyProtection="1">
      <alignment horizontal="right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168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 indent="2"/>
    </xf>
    <xf numFmtId="0" fontId="17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3" fontId="1" fillId="0" borderId="10" xfId="0" applyNumberFormat="1" applyFont="1" applyFill="1" applyBorder="1" applyAlignment="1" applyProtection="1">
      <alignment horizontal="right" wrapText="1"/>
      <protection/>
    </xf>
    <xf numFmtId="169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center" wrapText="1"/>
    </xf>
    <xf numFmtId="3" fontId="1" fillId="0" borderId="11" xfId="0" applyNumberFormat="1" applyFont="1" applyFill="1" applyBorder="1" applyAlignment="1" applyProtection="1">
      <alignment horizontal="right" wrapText="1"/>
      <protection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2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20" borderId="14" xfId="0" applyFont="1" applyFill="1" applyBorder="1" applyAlignment="1" applyProtection="1">
      <alignment horizontal="left" vertical="center"/>
      <protection locked="0"/>
    </xf>
    <xf numFmtId="0" fontId="0" fillId="20" borderId="11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20" borderId="34" xfId="0" applyFont="1" applyFill="1" applyBorder="1" applyAlignment="1" applyProtection="1">
      <alignment horizontal="left" vertical="center"/>
      <protection locked="0"/>
    </xf>
    <xf numFmtId="0" fontId="0" fillId="20" borderId="35" xfId="0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171" fontId="0" fillId="20" borderId="36" xfId="0" applyNumberFormat="1" applyFont="1" applyFill="1" applyBorder="1" applyAlignment="1" applyProtection="1">
      <alignment horizontal="center" vertical="center"/>
      <protection locked="0"/>
    </xf>
    <xf numFmtId="171" fontId="0" fillId="20" borderId="37" xfId="0" applyNumberFormat="1" applyFont="1" applyFill="1" applyBorder="1" applyAlignment="1" applyProtection="1">
      <alignment horizontal="center" vertical="center"/>
      <protection locked="0"/>
    </xf>
    <xf numFmtId="171" fontId="0" fillId="20" borderId="38" xfId="0" applyNumberFormat="1" applyFont="1" applyFill="1" applyBorder="1" applyAlignment="1" applyProtection="1">
      <alignment horizontal="center" vertical="center"/>
      <protection locked="0"/>
    </xf>
    <xf numFmtId="49" fontId="0" fillId="20" borderId="36" xfId="0" applyNumberFormat="1" applyFont="1" applyFill="1" applyBorder="1" applyAlignment="1" applyProtection="1">
      <alignment horizontal="center" vertical="center"/>
      <protection locked="0"/>
    </xf>
    <xf numFmtId="49" fontId="0" fillId="20" borderId="37" xfId="0" applyNumberFormat="1" applyFont="1" applyFill="1" applyBorder="1" applyAlignment="1" applyProtection="1">
      <alignment horizontal="center" vertical="center"/>
      <protection locked="0"/>
    </xf>
    <xf numFmtId="49" fontId="0" fillId="2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20" borderId="13" xfId="0" applyFont="1" applyFill="1" applyBorder="1" applyAlignment="1" applyProtection="1">
      <alignment/>
      <protection locked="0"/>
    </xf>
    <xf numFmtId="170" fontId="9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E38"/>
  <sheetViews>
    <sheetView showGridLines="0" tabSelected="1" zoomScalePageLayoutView="0" workbookViewId="0" topLeftCell="A10">
      <selection activeCell="AO19" sqref="AO19:AQ19"/>
    </sheetView>
  </sheetViews>
  <sheetFormatPr defaultColWidth="9.33203125" defaultRowHeight="12.75"/>
  <cols>
    <col min="1" max="83" width="2" style="1" customWidth="1"/>
    <col min="8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3.5" hidden="1" thickBot="1"/>
    <row r="10" spans="1:82" ht="19.5" customHeight="1" thickBot="1">
      <c r="A10" s="26"/>
      <c r="B10" s="26"/>
      <c r="C10" s="26"/>
      <c r="D10" s="26"/>
      <c r="E10" s="26"/>
      <c r="F10" s="26"/>
      <c r="G10" s="28"/>
      <c r="H10" s="102" t="s">
        <v>1022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4"/>
      <c r="BY10" s="28"/>
      <c r="BZ10" s="28"/>
      <c r="CA10" s="26"/>
      <c r="CB10" s="26"/>
      <c r="CC10" s="26"/>
      <c r="CD10" s="26"/>
    </row>
    <row r="11" ht="9.75" customHeight="1" thickBot="1"/>
    <row r="12" spans="1:82" ht="19.5" customHeight="1" thickBot="1">
      <c r="A12" s="26"/>
      <c r="B12" s="26"/>
      <c r="C12" s="26"/>
      <c r="D12" s="26"/>
      <c r="E12" s="26"/>
      <c r="F12" s="26"/>
      <c r="G12" s="29"/>
      <c r="H12" s="102" t="s">
        <v>1023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4"/>
      <c r="BY12" s="29"/>
      <c r="BZ12" s="29"/>
      <c r="CA12" s="26"/>
      <c r="CB12" s="26"/>
      <c r="CC12" s="26"/>
      <c r="CD12" s="26"/>
    </row>
    <row r="13" ht="9.75" customHeight="1" thickBot="1"/>
    <row r="14" spans="5:79" ht="54.75" customHeight="1" thickBot="1">
      <c r="E14" s="116" t="s">
        <v>0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4"/>
    </row>
    <row r="15" ht="12" customHeight="1" thickBot="1"/>
    <row r="16" spans="10:74" ht="15" customHeight="1" thickBot="1">
      <c r="J16" s="102" t="s">
        <v>1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4"/>
    </row>
    <row r="17" ht="12" customHeight="1" thickBot="1"/>
    <row r="18" spans="10:74" ht="30" customHeight="1">
      <c r="J18" s="108" t="s">
        <v>122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</row>
    <row r="19" spans="9:74" ht="15" customHeight="1" thickBot="1">
      <c r="I19" s="26"/>
      <c r="J19" s="111" t="s">
        <v>2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3">
        <v>2015</v>
      </c>
      <c r="AP19" s="113"/>
      <c r="AQ19" s="113"/>
      <c r="AR19" s="114" t="s">
        <v>3</v>
      </c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</row>
    <row r="20" ht="12" customHeight="1" thickBot="1"/>
    <row r="21" spans="1:82" ht="15" thickBot="1">
      <c r="A21" s="102" t="s">
        <v>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102" t="s">
        <v>5</v>
      </c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4"/>
      <c r="BN21" s="30"/>
      <c r="BO21" s="26"/>
      <c r="BQ21" s="117" t="s">
        <v>12</v>
      </c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9"/>
    </row>
    <row r="22" spans="1:83" ht="39.75" customHeight="1">
      <c r="A22" s="105" t="s">
        <v>932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120" t="s">
        <v>935</v>
      </c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N22" s="31"/>
      <c r="BO22" s="31"/>
      <c r="BP22" s="123" t="s">
        <v>141</v>
      </c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</row>
    <row r="23" spans="1:83" ht="25.5" customHeight="1">
      <c r="A23" s="127" t="s">
        <v>139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9"/>
      <c r="BA23" s="124" t="s">
        <v>935</v>
      </c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  <c r="BN23" s="31"/>
      <c r="BO23" s="31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</row>
    <row r="24" spans="1:83" ht="39.75" customHeight="1">
      <c r="A24" s="127" t="s">
        <v>933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9"/>
      <c r="BA24" s="124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  <c r="BN24" s="31"/>
      <c r="BO24" s="31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</row>
    <row r="25" spans="1:83" ht="15" customHeight="1">
      <c r="A25" s="127" t="s">
        <v>140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9"/>
      <c r="BA25" s="124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  <c r="BN25" s="31"/>
      <c r="BO25" s="31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</row>
    <row r="26" spans="1:83" ht="25.5" customHeight="1" thickBot="1">
      <c r="A26" s="127" t="s">
        <v>934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9"/>
      <c r="BA26" s="124" t="s">
        <v>936</v>
      </c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6"/>
      <c r="BN26" s="31"/>
      <c r="BO26" s="31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</row>
    <row r="27" spans="1:83" ht="12.75" customHeight="1" thickBot="1">
      <c r="A27" s="137" t="s">
        <v>140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9"/>
      <c r="BA27" s="134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6"/>
      <c r="BN27" s="31"/>
      <c r="BO27" s="31"/>
      <c r="BP27" s="27"/>
      <c r="BQ27" s="27"/>
      <c r="BR27" s="102" t="s">
        <v>6</v>
      </c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4"/>
      <c r="CD27" s="27"/>
      <c r="CE27" s="27"/>
    </row>
    <row r="28" spans="22:83" ht="19.5" customHeight="1"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</row>
    <row r="29" spans="1:83" ht="15" customHeight="1">
      <c r="A29" s="130" t="s">
        <v>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3"/>
    </row>
    <row r="30" spans="1:83" ht="15" customHeight="1" thickBot="1">
      <c r="A30" s="140" t="s">
        <v>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3"/>
    </row>
    <row r="31" spans="1:83" ht="15" customHeight="1" thickBot="1">
      <c r="A31" s="144" t="s">
        <v>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17" t="s">
        <v>10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9"/>
    </row>
    <row r="32" spans="1:83" ht="12.7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 t="s">
        <v>11</v>
      </c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49"/>
      <c r="AI32" s="155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7"/>
      <c r="AZ32" s="155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7"/>
      <c r="BP32" s="155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7"/>
    </row>
    <row r="33" spans="1:83" ht="12.75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50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51"/>
      <c r="AI33" s="146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58"/>
      <c r="AZ33" s="146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58"/>
      <c r="BP33" s="146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58"/>
    </row>
    <row r="34" spans="1:83" ht="12.7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50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51"/>
      <c r="AI34" s="146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58"/>
      <c r="AZ34" s="146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58"/>
      <c r="BP34" s="146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58"/>
    </row>
    <row r="35" spans="1:83" ht="12.75" customHeight="1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50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51"/>
      <c r="AI35" s="146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58"/>
      <c r="AZ35" s="146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58"/>
      <c r="BP35" s="146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58"/>
    </row>
    <row r="36" spans="1:83" ht="12.7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52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4"/>
      <c r="AI36" s="134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6"/>
      <c r="AZ36" s="134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6"/>
      <c r="BP36" s="134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6"/>
    </row>
    <row r="37" spans="1:83" ht="15" customHeight="1" thickBot="1">
      <c r="A37" s="159">
        <v>1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>
        <v>2</v>
      </c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>
        <v>3</v>
      </c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>
        <v>4</v>
      </c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>
        <v>5</v>
      </c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</row>
    <row r="38" spans="1:83" ht="15" customHeight="1" thickBot="1">
      <c r="A38" s="160" t="s">
        <v>13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  <c r="R38" s="163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166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8"/>
      <c r="AZ38" s="166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8"/>
      <c r="BP38" s="166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8"/>
    </row>
  </sheetData>
  <sheetProtection password="E8A3" sheet="1" objects="1" scenarios="1" selectLockedCells="1"/>
  <mergeCells count="45">
    <mergeCell ref="BP37:CE37"/>
    <mergeCell ref="A38:Q38"/>
    <mergeCell ref="R38:AH38"/>
    <mergeCell ref="AI38:AY38"/>
    <mergeCell ref="AZ38:BO38"/>
    <mergeCell ref="BP38:CE38"/>
    <mergeCell ref="A37:Q37"/>
    <mergeCell ref="R37:AH37"/>
    <mergeCell ref="AI37:AY37"/>
    <mergeCell ref="AZ37:BO37"/>
    <mergeCell ref="A30:W30"/>
    <mergeCell ref="X30:CE30"/>
    <mergeCell ref="R31:CE31"/>
    <mergeCell ref="A31:Q36"/>
    <mergeCell ref="R32:AH36"/>
    <mergeCell ref="AI32:AY36"/>
    <mergeCell ref="AZ32:BO36"/>
    <mergeCell ref="BP32:CE36"/>
    <mergeCell ref="A29:W29"/>
    <mergeCell ref="X29:CE29"/>
    <mergeCell ref="BA27:BM27"/>
    <mergeCell ref="A27:AZ27"/>
    <mergeCell ref="BR27:CC27"/>
    <mergeCell ref="A23:AZ23"/>
    <mergeCell ref="A24:AZ24"/>
    <mergeCell ref="BA23:BM23"/>
    <mergeCell ref="BA24:BM24"/>
    <mergeCell ref="BA25:BM25"/>
    <mergeCell ref="A26:AZ26"/>
    <mergeCell ref="BA26:BM26"/>
    <mergeCell ref="A25:AZ25"/>
    <mergeCell ref="H10:BX10"/>
    <mergeCell ref="H12:BX12"/>
    <mergeCell ref="E14:CA14"/>
    <mergeCell ref="J16:BV16"/>
    <mergeCell ref="A21:AZ21"/>
    <mergeCell ref="BA21:BM21"/>
    <mergeCell ref="A22:AZ22"/>
    <mergeCell ref="J18:BV18"/>
    <mergeCell ref="J19:AN19"/>
    <mergeCell ref="AO19:AQ19"/>
    <mergeCell ref="AR19:BV19"/>
    <mergeCell ref="BQ21:CD21"/>
    <mergeCell ref="BA22:BM22"/>
    <mergeCell ref="BP22:CE26"/>
  </mergeCells>
  <dataValidations count="2">
    <dataValidation type="whole" allowBlank="1" showInputMessage="1" showErrorMessage="1" errorTitle="Ошибка ввода" error="Некорректный ввод" sqref="R38:AH38">
      <formula1>0</formula1>
      <formula2>99999999</formula2>
    </dataValidation>
    <dataValidation type="list" allowBlank="1" showInputMessage="1" showErrorMessage="1" sqref="AO19:AQ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A3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0.83203125" style="1" customWidth="1"/>
    <col min="2" max="14" width="4.33203125" style="1" hidden="1" customWidth="1"/>
    <col min="15" max="15" width="7.5" style="1" bestFit="1" customWidth="1"/>
    <col min="16" max="27" width="12.83203125" style="1" customWidth="1"/>
    <col min="28" max="29" width="9.33203125" style="1" customWidth="1"/>
    <col min="30" max="30" width="12.83203125" style="1" customWidth="1"/>
    <col min="31" max="16384" width="9.33203125" style="1" customWidth="1"/>
  </cols>
  <sheetData>
    <row r="1" spans="1:27" ht="12.75" customHeight="1" hidden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7" ht="12.75" customHeight="1" hidden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12.75" customHeight="1" hidden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ht="12.75" customHeight="1" hidden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27" ht="12.75" customHeight="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</row>
    <row r="6" spans="1:27" ht="12.75" customHeight="1" hidden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</row>
    <row r="7" spans="1:27" ht="12.75" customHeight="1" hidden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</row>
    <row r="8" spans="1:27" ht="12.75" customHeight="1" hidden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</row>
    <row r="9" spans="1:27" ht="12.75" customHeight="1" hidden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</row>
    <row r="10" spans="1:27" ht="12.75" customHeight="1" hidden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1:27" ht="12.75" customHeight="1" hidden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</row>
    <row r="12" spans="1:27" ht="12.75" customHeight="1" hidden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</row>
    <row r="13" spans="1:27" ht="12.75" customHeight="1" hidden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</row>
    <row r="14" spans="1:27" ht="12.75" customHeight="1" hidden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</row>
    <row r="15" spans="1:27" s="2" customFormat="1" ht="19.5" customHeight="1">
      <c r="A15" s="181" t="s">
        <v>1008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</row>
    <row r="16" spans="1:27" ht="12.75">
      <c r="A16" s="173" t="s">
        <v>973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</row>
    <row r="17" spans="1:27" ht="15" customHeight="1">
      <c r="A17" s="171" t="s">
        <v>823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1" t="s">
        <v>827</v>
      </c>
      <c r="P17" s="171" t="s">
        <v>1138</v>
      </c>
      <c r="Q17" s="171"/>
      <c r="R17" s="171"/>
      <c r="S17" s="171"/>
      <c r="T17" s="171"/>
      <c r="U17" s="171"/>
      <c r="V17" s="171" t="s">
        <v>1139</v>
      </c>
      <c r="W17" s="171"/>
      <c r="X17" s="171"/>
      <c r="Y17" s="171"/>
      <c r="Z17" s="171"/>
      <c r="AA17" s="171"/>
    </row>
    <row r="18" spans="1:27" ht="39.75" customHeight="1">
      <c r="A18" s="17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/>
      <c r="P18" s="169" t="s">
        <v>1007</v>
      </c>
      <c r="Q18" s="169" t="s">
        <v>1114</v>
      </c>
      <c r="R18" s="171" t="s">
        <v>1006</v>
      </c>
      <c r="S18" s="171"/>
      <c r="T18" s="169" t="s">
        <v>1116</v>
      </c>
      <c r="U18" s="169" t="s">
        <v>1117</v>
      </c>
      <c r="V18" s="169" t="s">
        <v>1007</v>
      </c>
      <c r="W18" s="169" t="s">
        <v>1114</v>
      </c>
      <c r="X18" s="171" t="s">
        <v>1006</v>
      </c>
      <c r="Y18" s="171"/>
      <c r="Z18" s="169" t="s">
        <v>1116</v>
      </c>
      <c r="AA18" s="169" t="s">
        <v>1117</v>
      </c>
    </row>
    <row r="19" spans="1:27" ht="25.5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82"/>
      <c r="Q19" s="182"/>
      <c r="R19" s="86" t="s">
        <v>1118</v>
      </c>
      <c r="S19" s="86" t="s">
        <v>1119</v>
      </c>
      <c r="T19" s="182"/>
      <c r="U19" s="182"/>
      <c r="V19" s="182"/>
      <c r="W19" s="182"/>
      <c r="X19" s="86" t="s">
        <v>1118</v>
      </c>
      <c r="Y19" s="86" t="s">
        <v>1119</v>
      </c>
      <c r="Z19" s="182"/>
      <c r="AA19" s="182"/>
    </row>
    <row r="20" spans="1:2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</row>
    <row r="21" spans="1:27" ht="15.75">
      <c r="A21" s="6" t="s">
        <v>1001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>
        <v>1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25.5">
      <c r="A22" s="6" t="s">
        <v>1002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>
        <v>2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25.5">
      <c r="A23" s="7" t="s">
        <v>1003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25.5">
      <c r="A24" s="96" t="s">
        <v>1004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4">
        <v>4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ht="12.75"/>
    <row r="26" ht="12.75"/>
    <row r="27" ht="39.75" customHeight="1">
      <c r="A27" s="23" t="s">
        <v>953</v>
      </c>
    </row>
    <row r="28" spans="1:24" ht="15.75">
      <c r="A28" s="24" t="s">
        <v>1005</v>
      </c>
      <c r="O28" s="192"/>
      <c r="P28" s="192"/>
      <c r="Q28" s="192"/>
      <c r="R28" s="192"/>
      <c r="T28" s="192"/>
      <c r="U28" s="192"/>
      <c r="V28" s="192"/>
      <c r="X28" s="25"/>
    </row>
    <row r="29" spans="15:24" ht="12.75">
      <c r="O29" s="145" t="s">
        <v>1132</v>
      </c>
      <c r="P29" s="145"/>
      <c r="Q29" s="145"/>
      <c r="R29" s="145"/>
      <c r="T29" s="178" t="s">
        <v>1018</v>
      </c>
      <c r="U29" s="178"/>
      <c r="V29" s="178"/>
      <c r="X29" s="14" t="s">
        <v>1019</v>
      </c>
    </row>
    <row r="30" ht="12.75"/>
    <row r="31" spans="15:22" ht="15.75">
      <c r="O31" s="192"/>
      <c r="P31" s="192"/>
      <c r="Q31" s="192"/>
      <c r="R31" s="192"/>
      <c r="T31" s="193"/>
      <c r="U31" s="193"/>
      <c r="V31" s="193"/>
    </row>
    <row r="32" spans="15:22" ht="12.75">
      <c r="O32" s="145" t="s">
        <v>1020</v>
      </c>
      <c r="P32" s="145"/>
      <c r="Q32" s="145"/>
      <c r="R32" s="145"/>
      <c r="T32" s="178" t="s">
        <v>1021</v>
      </c>
      <c r="U32" s="178"/>
      <c r="V32" s="178"/>
    </row>
    <row r="42" ht="12.75"/>
    <row r="43" ht="12.75"/>
    <row r="44" ht="12.75"/>
    <row r="45" ht="12.75"/>
  </sheetData>
  <sheetProtection password="E8A3" sheet="1" selectLockedCells="1"/>
  <mergeCells count="38">
    <mergeCell ref="V18:V19"/>
    <mergeCell ref="W18:W19"/>
    <mergeCell ref="Z18:Z19"/>
    <mergeCell ref="AA18:AA19"/>
    <mergeCell ref="T31:V31"/>
    <mergeCell ref="T32:V32"/>
    <mergeCell ref="O31:R31"/>
    <mergeCell ref="O32:R32"/>
    <mergeCell ref="T28:V28"/>
    <mergeCell ref="T29:V29"/>
    <mergeCell ref="O28:R28"/>
    <mergeCell ref="O29:R29"/>
    <mergeCell ref="A17:A19"/>
    <mergeCell ref="O17:O19"/>
    <mergeCell ref="P18:P19"/>
    <mergeCell ref="X18:Y18"/>
    <mergeCell ref="R18:S18"/>
    <mergeCell ref="Q18:Q19"/>
    <mergeCell ref="P17:U17"/>
    <mergeCell ref="V17:AA17"/>
    <mergeCell ref="T18:T19"/>
    <mergeCell ref="U18:U19"/>
    <mergeCell ref="A13:AA13"/>
    <mergeCell ref="A14:AA14"/>
    <mergeCell ref="A15:AA15"/>
    <mergeCell ref="A16:AA16"/>
    <mergeCell ref="A9:AA9"/>
    <mergeCell ref="A10:AA10"/>
    <mergeCell ref="A11:AA11"/>
    <mergeCell ref="A12:AA12"/>
    <mergeCell ref="A5:AA5"/>
    <mergeCell ref="A6:AA6"/>
    <mergeCell ref="A7:AA7"/>
    <mergeCell ref="A8:AA8"/>
    <mergeCell ref="A1:AA1"/>
    <mergeCell ref="A2:AA2"/>
    <mergeCell ref="A3:AA3"/>
    <mergeCell ref="A4:AA4"/>
  </mergeCells>
  <dataValidations count="2">
    <dataValidation type="date" allowBlank="1" showInputMessage="1" showErrorMessage="1" sqref="T31:V31">
      <formula1>39814</formula1>
      <formula2>42369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AA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5:AA25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2.66015625" style="0" bestFit="1" customWidth="1"/>
    <col min="2" max="14" width="2.83203125" style="0" hidden="1" customWidth="1"/>
    <col min="15" max="15" width="7.5" style="0" bestFit="1" customWidth="1"/>
    <col min="16" max="27" width="14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7" ht="39.75" customHeight="1">
      <c r="A15" s="186" t="s">
        <v>1124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</row>
    <row r="16" spans="1:27" ht="12.75">
      <c r="A16" s="187" t="s">
        <v>1123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</row>
    <row r="17" spans="1:27" ht="15" customHeight="1">
      <c r="A17" s="171" t="s">
        <v>823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1" t="s">
        <v>827</v>
      </c>
      <c r="P17" s="171" t="s">
        <v>1112</v>
      </c>
      <c r="Q17" s="171"/>
      <c r="R17" s="171"/>
      <c r="S17" s="171"/>
      <c r="T17" s="171"/>
      <c r="U17" s="171"/>
      <c r="V17" s="171" t="s">
        <v>1113</v>
      </c>
      <c r="W17" s="171"/>
      <c r="X17" s="171"/>
      <c r="Y17" s="171"/>
      <c r="Z17" s="171"/>
      <c r="AA17" s="171"/>
    </row>
    <row r="18" spans="1:27" ht="34.5" customHeight="1">
      <c r="A18" s="17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/>
      <c r="P18" s="171" t="s">
        <v>1122</v>
      </c>
      <c r="Q18" s="171" t="s">
        <v>1114</v>
      </c>
      <c r="R18" s="171" t="s">
        <v>1115</v>
      </c>
      <c r="S18" s="171"/>
      <c r="T18" s="171" t="s">
        <v>1116</v>
      </c>
      <c r="U18" s="171" t="s">
        <v>1117</v>
      </c>
      <c r="V18" s="171" t="s">
        <v>1122</v>
      </c>
      <c r="W18" s="171" t="s">
        <v>1114</v>
      </c>
      <c r="X18" s="171" t="s">
        <v>1115</v>
      </c>
      <c r="Y18" s="171"/>
      <c r="Z18" s="171" t="s">
        <v>1116</v>
      </c>
      <c r="AA18" s="171" t="s">
        <v>1117</v>
      </c>
    </row>
    <row r="19" spans="1:27" ht="34.5" customHeight="1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71"/>
      <c r="Q19" s="171"/>
      <c r="R19" s="3" t="s">
        <v>1118</v>
      </c>
      <c r="S19" s="3" t="s">
        <v>1119</v>
      </c>
      <c r="T19" s="171"/>
      <c r="U19" s="171"/>
      <c r="V19" s="171"/>
      <c r="W19" s="171"/>
      <c r="X19" s="3" t="s">
        <v>1118</v>
      </c>
      <c r="Y19" s="3" t="s">
        <v>1119</v>
      </c>
      <c r="Z19" s="171"/>
      <c r="AA19" s="171"/>
    </row>
    <row r="20" spans="1:27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6" t="s">
        <v>1120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">
        <v>1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25.5">
      <c r="A22" s="6" t="s">
        <v>1121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">
        <v>2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.75">
      <c r="A23" s="6" t="s">
        <v>1086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">
        <v>3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.75">
      <c r="A24" s="6" t="s">
        <v>1087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">
        <v>4</v>
      </c>
      <c r="P24" s="11"/>
      <c r="Q24" s="11"/>
      <c r="R24" s="11"/>
      <c r="S24" s="11"/>
      <c r="T24" s="11"/>
      <c r="U24" s="11"/>
      <c r="V24" s="5"/>
      <c r="W24" s="5"/>
      <c r="X24" s="5"/>
      <c r="Y24" s="5"/>
      <c r="Z24" s="5"/>
      <c r="AA24" s="5"/>
    </row>
    <row r="25" spans="1:27" ht="15.75">
      <c r="A25" s="6" t="s">
        <v>1088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">
        <v>5</v>
      </c>
      <c r="P25" s="11"/>
      <c r="Q25" s="11"/>
      <c r="R25" s="11"/>
      <c r="S25" s="11"/>
      <c r="T25" s="11"/>
      <c r="U25" s="11"/>
      <c r="V25" s="5"/>
      <c r="W25" s="5"/>
      <c r="X25" s="5"/>
      <c r="Y25" s="5"/>
      <c r="Z25" s="5"/>
      <c r="AA25" s="5"/>
    </row>
  </sheetData>
  <sheetProtection/>
  <mergeCells count="16">
    <mergeCell ref="A15:AA15"/>
    <mergeCell ref="A16:AA16"/>
    <mergeCell ref="W18:W19"/>
    <mergeCell ref="X18:Y18"/>
    <mergeCell ref="Z18:Z19"/>
    <mergeCell ref="AA18:AA19"/>
    <mergeCell ref="A17:A19"/>
    <mergeCell ref="O17:O19"/>
    <mergeCell ref="P17:U17"/>
    <mergeCell ref="V17:AA17"/>
    <mergeCell ref="U18:U19"/>
    <mergeCell ref="V18:V19"/>
    <mergeCell ref="P18:P19"/>
    <mergeCell ref="Q18:Q19"/>
    <mergeCell ref="R18:S18"/>
    <mergeCell ref="T18:T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25 V21:AA2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6:S34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5.83203125" style="0" bestFit="1" customWidth="1"/>
    <col min="2" max="14" width="2.5" style="0" hidden="1" customWidth="1"/>
    <col min="15" max="15" width="7.5" style="0" bestFit="1" customWidth="1"/>
    <col min="16" max="19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ht="12.75">
      <c r="A17" s="187" t="s">
        <v>1109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30" customHeight="1">
      <c r="A18" s="171" t="s">
        <v>823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 t="s">
        <v>827</v>
      </c>
      <c r="P18" s="171" t="s">
        <v>954</v>
      </c>
      <c r="Q18" s="171"/>
      <c r="R18" s="171"/>
      <c r="S18" s="171"/>
    </row>
    <row r="19" spans="1:19" ht="51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3" t="s">
        <v>955</v>
      </c>
      <c r="Q19" s="3" t="s">
        <v>1115</v>
      </c>
      <c r="R19" s="3" t="s">
        <v>1117</v>
      </c>
      <c r="S19" s="3" t="s">
        <v>1116</v>
      </c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</row>
    <row r="21" spans="1:19" ht="15.75">
      <c r="A21" s="7" t="s">
        <v>1095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">
        <v>1</v>
      </c>
      <c r="P21" s="11"/>
      <c r="Q21" s="11"/>
      <c r="R21" s="11"/>
      <c r="S21" s="11"/>
    </row>
    <row r="22" spans="1:19" ht="25.5">
      <c r="A22" s="7" t="s">
        <v>1096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">
        <v>2</v>
      </c>
      <c r="P22" s="11"/>
      <c r="Q22" s="11"/>
      <c r="R22" s="11"/>
      <c r="S22" s="11"/>
    </row>
    <row r="23" spans="1:19" ht="15.75">
      <c r="A23" s="7" t="s">
        <v>1097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4">
        <v>3</v>
      </c>
      <c r="P23" s="11"/>
      <c r="Q23" s="11"/>
      <c r="R23" s="11"/>
      <c r="S23" s="11"/>
    </row>
    <row r="24" spans="1:19" ht="15.75">
      <c r="A24" s="7" t="s">
        <v>1098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4">
        <v>4</v>
      </c>
      <c r="P24" s="11"/>
      <c r="Q24" s="11"/>
      <c r="R24" s="11"/>
      <c r="S24" s="11"/>
    </row>
    <row r="25" spans="1:19" ht="15.75">
      <c r="A25" s="7" t="s">
        <v>1099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>
        <v>5</v>
      </c>
      <c r="P25" s="11"/>
      <c r="Q25" s="11"/>
      <c r="R25" s="11"/>
      <c r="S25" s="11"/>
    </row>
    <row r="26" spans="1:19" ht="15.75">
      <c r="A26" s="7" t="s">
        <v>1100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">
        <v>6</v>
      </c>
      <c r="P26" s="11"/>
      <c r="Q26" s="11"/>
      <c r="R26" s="11"/>
      <c r="S26" s="11"/>
    </row>
    <row r="27" spans="1:19" ht="15.75">
      <c r="A27" s="7" t="s">
        <v>1101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4">
        <v>7</v>
      </c>
      <c r="P27" s="11"/>
      <c r="Q27" s="11"/>
      <c r="R27" s="11"/>
      <c r="S27" s="11"/>
    </row>
    <row r="28" spans="1:19" ht="15.75">
      <c r="A28" s="7" t="s">
        <v>1102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">
        <v>8</v>
      </c>
      <c r="P28" s="11"/>
      <c r="Q28" s="11"/>
      <c r="R28" s="11"/>
      <c r="S28" s="11"/>
    </row>
    <row r="29" spans="1:19" ht="15.75">
      <c r="A29" s="7" t="s">
        <v>1103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11"/>
      <c r="Q29" s="11"/>
      <c r="R29" s="11"/>
      <c r="S29" s="11"/>
    </row>
    <row r="30" spans="1:19" ht="15.75">
      <c r="A30" s="7" t="s">
        <v>1104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">
        <v>10</v>
      </c>
      <c r="P30" s="11"/>
      <c r="Q30" s="11"/>
      <c r="R30" s="11"/>
      <c r="S30" s="11"/>
    </row>
    <row r="31" spans="1:19" ht="15.75">
      <c r="A31" s="7" t="s">
        <v>1105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>
        <v>11</v>
      </c>
      <c r="P31" s="11"/>
      <c r="Q31" s="11"/>
      <c r="R31" s="11"/>
      <c r="S31" s="11"/>
    </row>
    <row r="32" spans="1:19" ht="15.75">
      <c r="A32" s="7" t="s">
        <v>1106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">
        <v>12</v>
      </c>
      <c r="P32" s="11"/>
      <c r="Q32" s="11"/>
      <c r="R32" s="11"/>
      <c r="S32" s="11"/>
    </row>
    <row r="33" spans="1:19" ht="15.75">
      <c r="A33" s="7" t="s">
        <v>1107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">
        <v>13</v>
      </c>
      <c r="P33" s="11"/>
      <c r="Q33" s="11"/>
      <c r="R33" s="11"/>
      <c r="S33" s="11"/>
    </row>
    <row r="34" spans="1:19" ht="15.75">
      <c r="A34" s="7" t="s">
        <v>1108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5">
        <v>14</v>
      </c>
      <c r="P34" s="11"/>
      <c r="Q34" s="11"/>
      <c r="R34" s="11"/>
      <c r="S34" s="11"/>
    </row>
  </sheetData>
  <sheetProtection/>
  <mergeCells count="5">
    <mergeCell ref="A18:A19"/>
    <mergeCell ref="O18:O19"/>
    <mergeCell ref="P18:S18"/>
    <mergeCell ref="A16:S16"/>
    <mergeCell ref="A17:S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Q25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0.5" style="49" bestFit="1" customWidth="1"/>
    <col min="2" max="14" width="2.5" style="49" hidden="1" customWidth="1"/>
    <col min="15" max="15" width="7.5" style="49" bestFit="1" customWidth="1"/>
    <col min="16" max="17" width="17.83203125" style="49" customWidth="1"/>
    <col min="18" max="16384" width="9.33203125" style="49" customWidth="1"/>
  </cols>
  <sheetData>
    <row r="1" s="46" customFormat="1" ht="12.75" hidden="1"/>
    <row r="2" s="46" customFormat="1" ht="12.75" hidden="1"/>
    <row r="3" s="46" customFormat="1" ht="12.75" hidden="1"/>
    <row r="4" s="46" customFormat="1" ht="12.75" hidden="1"/>
    <row r="5" s="46" customFormat="1" ht="12.75" hidden="1"/>
    <row r="6" s="46" customFormat="1" ht="12.75" hidden="1"/>
    <row r="7" s="46" customFormat="1" ht="12.75" hidden="1"/>
    <row r="8" s="46" customFormat="1" ht="12.75" hidden="1"/>
    <row r="9" s="46" customFormat="1" ht="12.75" hidden="1"/>
    <row r="10" s="46" customFormat="1" ht="12.75" hidden="1"/>
    <row r="11" s="46" customFormat="1" ht="12.75" hidden="1"/>
    <row r="12" s="46" customFormat="1" ht="12.75" hidden="1"/>
    <row r="13" s="46" customFormat="1" ht="12.75" hidden="1"/>
    <row r="14" s="46" customFormat="1" ht="12.75" hidden="1"/>
    <row r="15" s="46" customFormat="1" ht="12.75" hidden="1"/>
    <row r="16" s="46" customFormat="1" ht="12.75" hidden="1"/>
    <row r="17" spans="1:17" s="46" customFormat="1" ht="19.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s="46" customFormat="1" ht="12.75">
      <c r="A18" s="194" t="s">
        <v>967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1:17" ht="63.75">
      <c r="A19" s="47" t="s">
        <v>823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827</v>
      </c>
      <c r="P19" s="47" t="s">
        <v>956</v>
      </c>
      <c r="Q19" s="47" t="s">
        <v>963</v>
      </c>
    </row>
    <row r="20" spans="1:17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2">
        <v>2</v>
      </c>
      <c r="P20" s="52">
        <v>3</v>
      </c>
      <c r="Q20" s="52">
        <v>4</v>
      </c>
    </row>
    <row r="21" spans="1:17" ht="25.5">
      <c r="A21" s="53" t="s">
        <v>957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>
        <v>1</v>
      </c>
      <c r="P21" s="11"/>
      <c r="Q21" s="11"/>
    </row>
    <row r="22" spans="1:17" ht="15.75">
      <c r="A22" s="55" t="s">
        <v>958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4">
        <v>2</v>
      </c>
      <c r="P22" s="11"/>
      <c r="Q22" s="11"/>
    </row>
    <row r="23" spans="1:17" ht="15.75">
      <c r="A23" s="55" t="s">
        <v>959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4">
        <v>3</v>
      </c>
      <c r="P23" s="11"/>
      <c r="Q23" s="11"/>
    </row>
    <row r="24" spans="1:17" ht="25.5">
      <c r="A24" s="53" t="s">
        <v>960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>
        <v>4</v>
      </c>
      <c r="P24" s="11"/>
      <c r="Q24" s="11"/>
    </row>
    <row r="25" spans="1:17" ht="15.75">
      <c r="A25" s="55" t="s">
        <v>961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>
        <v>5</v>
      </c>
      <c r="P25" s="11"/>
      <c r="Q25" s="11"/>
    </row>
  </sheetData>
  <sheetProtection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7.5" style="49" bestFit="1" customWidth="1"/>
    <col min="2" max="14" width="2.33203125" style="49" hidden="1" customWidth="1"/>
    <col min="15" max="15" width="7.33203125" style="49" customWidth="1"/>
    <col min="16" max="16" width="17.83203125" style="49" customWidth="1"/>
    <col min="17" max="16384" width="9.33203125" style="49" customWidth="1"/>
  </cols>
  <sheetData>
    <row r="1" s="46" customFormat="1" ht="12.75" hidden="1"/>
    <row r="2" s="46" customFormat="1" ht="12.75" hidden="1"/>
    <row r="3" s="46" customFormat="1" ht="12.75" hidden="1"/>
    <row r="4" s="46" customFormat="1" ht="12.75" hidden="1"/>
    <row r="5" s="46" customFormat="1" ht="12.75" hidden="1"/>
    <row r="6" s="46" customFormat="1" ht="12.75" hidden="1"/>
    <row r="7" s="46" customFormat="1" ht="12.75" hidden="1"/>
    <row r="8" s="46" customFormat="1" ht="12.75" hidden="1"/>
    <row r="9" s="46" customFormat="1" ht="12.75" hidden="1"/>
    <row r="10" s="46" customFormat="1" ht="12.75" hidden="1"/>
    <row r="11" s="46" customFormat="1" ht="12.75" hidden="1"/>
    <row r="12" s="46" customFormat="1" ht="12.75" hidden="1"/>
    <row r="13" s="46" customFormat="1" ht="12.75" hidden="1"/>
    <row r="14" s="46" customFormat="1" ht="12.75" hidden="1"/>
    <row r="15" s="46" customFormat="1" ht="12.75" hidden="1"/>
    <row r="16" s="46" customFormat="1" ht="12.75" hidden="1"/>
    <row r="17" spans="1:16" s="46" customFormat="1" ht="19.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</row>
    <row r="18" spans="1:16" s="46" customFormat="1" ht="12.75">
      <c r="A18" s="194" t="s">
        <v>1109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7" ht="63.75">
      <c r="A19" s="47" t="s">
        <v>823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827</v>
      </c>
      <c r="P19" s="47" t="s">
        <v>962</v>
      </c>
      <c r="Q19" s="48"/>
    </row>
    <row r="20" spans="1:17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8"/>
    </row>
    <row r="21" spans="1:17" ht="25.5">
      <c r="A21" s="53" t="s">
        <v>1031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>
        <v>1</v>
      </c>
      <c r="P21" s="11"/>
      <c r="Q21" s="48"/>
    </row>
    <row r="22" spans="1:17" ht="15.75">
      <c r="A22" s="53" t="s">
        <v>1034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4">
        <v>2</v>
      </c>
      <c r="P22" s="11"/>
      <c r="Q22" s="48"/>
    </row>
    <row r="23" spans="1:17" ht="15.75">
      <c r="A23" s="53" t="s">
        <v>1032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4">
        <v>3</v>
      </c>
      <c r="P23" s="11"/>
      <c r="Q23" s="48"/>
    </row>
    <row r="24" spans="1:17" ht="15.75">
      <c r="A24" s="53" t="s">
        <v>959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4">
        <v>4</v>
      </c>
      <c r="P24" s="11"/>
      <c r="Q24" s="48"/>
    </row>
    <row r="25" spans="1:17" ht="25.5">
      <c r="A25" s="55" t="s">
        <v>1033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4">
        <v>5</v>
      </c>
      <c r="P25" s="11"/>
      <c r="Q25" s="48"/>
    </row>
    <row r="26" spans="1:17" ht="15.75">
      <c r="A26" s="53" t="s">
        <v>961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4">
        <v>6</v>
      </c>
      <c r="P26" s="11"/>
      <c r="Q26" s="48"/>
    </row>
  </sheetData>
  <sheetProtection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P906"/>
  <sheetViews>
    <sheetView zoomScale="115" zoomScaleNormal="115" zoomScalePageLayoutView="0" workbookViewId="0" topLeftCell="A229">
      <selection activeCell="H3" sqref="H3"/>
    </sheetView>
  </sheetViews>
  <sheetFormatPr defaultColWidth="9.33203125" defaultRowHeight="12.75"/>
  <cols>
    <col min="1" max="1" width="8.83203125" style="0" bestFit="1" customWidth="1"/>
    <col min="5" max="5" width="51" style="0" customWidth="1"/>
    <col min="8" max="8" width="12.16015625" style="0" bestFit="1" customWidth="1"/>
    <col min="9" max="9" width="10" style="0" customWidth="1"/>
    <col min="10" max="10" width="14.16015625" style="0" customWidth="1"/>
    <col min="11" max="11" width="10" style="0" customWidth="1"/>
    <col min="12" max="12" width="44" style="0" customWidth="1"/>
    <col min="13" max="13" width="13.83203125" style="0" customWidth="1"/>
    <col min="14" max="14" width="6.5" style="0" customWidth="1"/>
    <col min="15" max="15" width="26.83203125" style="0" bestFit="1" customWidth="1"/>
    <col min="16" max="16" width="27.5" style="0" customWidth="1"/>
  </cols>
  <sheetData>
    <row r="1" spans="1:16" ht="12.75">
      <c r="A1" s="32" t="s">
        <v>14</v>
      </c>
      <c r="B1" s="33"/>
      <c r="C1" s="33"/>
      <c r="D1" s="32"/>
      <c r="E1" s="33"/>
      <c r="F1" s="33"/>
      <c r="G1" s="33"/>
      <c r="H1" s="33"/>
      <c r="J1" s="34" t="s">
        <v>15</v>
      </c>
      <c r="K1" s="34"/>
      <c r="L1" s="35"/>
      <c r="M1" s="35"/>
      <c r="O1" s="34" t="s">
        <v>16</v>
      </c>
      <c r="P1" s="35"/>
    </row>
    <row r="2" spans="1:16" ht="12.75">
      <c r="A2" s="36" t="s">
        <v>17</v>
      </c>
      <c r="B2" s="36" t="s">
        <v>18</v>
      </c>
      <c r="C2" s="36" t="s">
        <v>19</v>
      </c>
      <c r="D2" s="36" t="s">
        <v>20</v>
      </c>
      <c r="E2" s="36" t="s">
        <v>21</v>
      </c>
      <c r="F2" s="36" t="s">
        <v>22</v>
      </c>
      <c r="G2" s="36" t="s">
        <v>23</v>
      </c>
      <c r="H2" s="36" t="s">
        <v>24</v>
      </c>
      <c r="J2" s="37" t="s">
        <v>25</v>
      </c>
      <c r="K2" s="37" t="s">
        <v>26</v>
      </c>
      <c r="L2" s="37" t="s">
        <v>21</v>
      </c>
      <c r="M2" s="37" t="s">
        <v>27</v>
      </c>
      <c r="O2" s="38" t="s">
        <v>28</v>
      </c>
      <c r="P2" s="38" t="s">
        <v>29</v>
      </c>
    </row>
    <row r="3" spans="1:13" ht="12.75">
      <c r="A3" s="39" t="str">
        <f>P_3</f>
        <v>0606024</v>
      </c>
      <c r="B3" s="39">
        <v>0</v>
      </c>
      <c r="C3" s="39">
        <v>0</v>
      </c>
      <c r="D3" s="39">
        <v>0</v>
      </c>
      <c r="E3" s="39" t="str">
        <f>CONCATENATE("Количество ошибок в документе: ",H3)</f>
        <v>Количество ошибок в документе: 7</v>
      </c>
      <c r="F3" s="39"/>
      <c r="G3" s="39"/>
      <c r="H3" s="40">
        <f>SUM(H4:H11,H12,H177,H275,H343,H555,H591,H723,H831,H843,H856)</f>
        <v>7</v>
      </c>
      <c r="J3" s="1" t="s">
        <v>30</v>
      </c>
      <c r="K3" s="1">
        <v>1</v>
      </c>
      <c r="L3" s="1" t="s">
        <v>31</v>
      </c>
      <c r="M3" s="1" t="s">
        <v>12</v>
      </c>
    </row>
    <row r="4" spans="1:16" ht="12.75">
      <c r="A4" t="str">
        <f aca="true" t="shared" si="0" ref="A4:A11">P_3</f>
        <v>0606024</v>
      </c>
      <c r="B4" s="1">
        <v>0</v>
      </c>
      <c r="C4" s="1">
        <v>1</v>
      </c>
      <c r="D4" s="1">
        <v>1</v>
      </c>
      <c r="E4" s="1" t="s">
        <v>32</v>
      </c>
      <c r="H4" s="1">
        <f>IF(LEN(P_1)&lt;&gt;0,0,1)</f>
        <v>1</v>
      </c>
      <c r="J4" s="1" t="s">
        <v>1009</v>
      </c>
      <c r="K4" s="1">
        <v>2</v>
      </c>
      <c r="L4" s="1" t="s">
        <v>1133</v>
      </c>
      <c r="M4" s="1" t="str">
        <f>IF(P_1=0,"Нет данных",P_1)</f>
        <v>Нет данных</v>
      </c>
      <c r="O4" s="43">
        <f ca="1">TODAY()</f>
        <v>42360</v>
      </c>
      <c r="P4">
        <v>0</v>
      </c>
    </row>
    <row r="5" spans="1:13" ht="12.75">
      <c r="A5" t="str">
        <f t="shared" si="0"/>
        <v>0606024</v>
      </c>
      <c r="B5" s="1">
        <v>0</v>
      </c>
      <c r="C5" s="1">
        <v>2</v>
      </c>
      <c r="D5" s="1">
        <v>2</v>
      </c>
      <c r="E5" s="1" t="s">
        <v>33</v>
      </c>
      <c r="H5" s="1">
        <f>IF(LEN(P_2)&lt;&gt;0,0,1)</f>
        <v>1</v>
      </c>
      <c r="J5" s="1" t="s">
        <v>1010</v>
      </c>
      <c r="K5" s="1">
        <v>3</v>
      </c>
      <c r="L5" s="1" t="s">
        <v>1011</v>
      </c>
      <c r="M5" s="1" t="str">
        <f>IF(P_2=0,"Нет данных",P_2)</f>
        <v>Нет данных</v>
      </c>
    </row>
    <row r="6" spans="1:13" ht="12.75">
      <c r="A6" t="str">
        <f t="shared" si="0"/>
        <v>0606024</v>
      </c>
      <c r="B6" s="1">
        <v>0</v>
      </c>
      <c r="C6" s="1">
        <v>3</v>
      </c>
      <c r="D6" s="1">
        <v>3</v>
      </c>
      <c r="E6" s="1" t="s">
        <v>34</v>
      </c>
      <c r="H6" s="1">
        <f>IF(LEN(P_3)&lt;&gt;0,0,1)</f>
        <v>0</v>
      </c>
      <c r="J6" s="1" t="s">
        <v>1012</v>
      </c>
      <c r="K6" s="1">
        <v>4</v>
      </c>
      <c r="L6" s="1" t="s">
        <v>1013</v>
      </c>
      <c r="M6" s="1" t="str">
        <f>TEXT(P_3,"0000000")</f>
        <v>0606024</v>
      </c>
    </row>
    <row r="7" spans="1:13" ht="12.75">
      <c r="A7" t="str">
        <f t="shared" si="0"/>
        <v>0606024</v>
      </c>
      <c r="B7" s="1">
        <v>0</v>
      </c>
      <c r="C7" s="1">
        <v>4</v>
      </c>
      <c r="D7" s="1">
        <v>4</v>
      </c>
      <c r="E7" s="1" t="s">
        <v>35</v>
      </c>
      <c r="H7" s="1">
        <f>IF(LEN(P_4)&lt;&gt;0,0,1)</f>
        <v>1</v>
      </c>
      <c r="J7" s="1" t="s">
        <v>1014</v>
      </c>
      <c r="K7" s="1">
        <v>5</v>
      </c>
      <c r="L7" s="1" t="s">
        <v>1015</v>
      </c>
      <c r="M7" s="1" t="str">
        <f>IF(P_4=0,"Нет данных",P_4)</f>
        <v>Нет данных</v>
      </c>
    </row>
    <row r="8" spans="1:13" ht="12.75">
      <c r="A8" t="str">
        <f t="shared" si="0"/>
        <v>0606024</v>
      </c>
      <c r="B8" s="1">
        <v>0</v>
      </c>
      <c r="C8" s="1">
        <v>5</v>
      </c>
      <c r="D8" s="1">
        <v>5</v>
      </c>
      <c r="E8" s="1" t="s">
        <v>36</v>
      </c>
      <c r="H8" s="1">
        <f>IF(LEN(R_1)&lt;&gt;0,0,1)</f>
        <v>1</v>
      </c>
      <c r="J8" s="41" t="s">
        <v>1016</v>
      </c>
      <c r="K8" s="42"/>
      <c r="L8" s="42"/>
      <c r="M8" s="42"/>
    </row>
    <row r="9" spans="1:8" ht="12.75">
      <c r="A9" t="str">
        <f t="shared" si="0"/>
        <v>0606024</v>
      </c>
      <c r="B9" s="1">
        <v>0</v>
      </c>
      <c r="C9" s="1">
        <v>6</v>
      </c>
      <c r="D9" s="1">
        <v>6</v>
      </c>
      <c r="E9" s="1" t="s">
        <v>37</v>
      </c>
      <c r="H9" s="1">
        <f>IF(LEN(R_2)&lt;&gt;0,0,1)</f>
        <v>1</v>
      </c>
    </row>
    <row r="10" spans="1:8" ht="12.75">
      <c r="A10" t="str">
        <f t="shared" si="0"/>
        <v>0606024</v>
      </c>
      <c r="B10" s="1">
        <v>0</v>
      </c>
      <c r="C10" s="1">
        <v>7</v>
      </c>
      <c r="D10" s="1">
        <v>7</v>
      </c>
      <c r="E10" s="1" t="s">
        <v>38</v>
      </c>
      <c r="H10" s="1">
        <f>IF(LEN(R_3)&lt;&gt;0,0,1)</f>
        <v>1</v>
      </c>
    </row>
    <row r="11" spans="1:8" ht="12.75">
      <c r="A11" t="str">
        <f t="shared" si="0"/>
        <v>0606024</v>
      </c>
      <c r="B11" s="1">
        <v>0</v>
      </c>
      <c r="C11" s="1">
        <v>8</v>
      </c>
      <c r="D11" s="1">
        <v>8</v>
      </c>
      <c r="E11" s="1" t="s">
        <v>39</v>
      </c>
      <c r="H11" s="1">
        <f>IF(LEN(R_4)&lt;&gt;0,0,1)</f>
        <v>1</v>
      </c>
    </row>
    <row r="12" spans="1:8" ht="12.75">
      <c r="A12" s="39" t="str">
        <f>P_3</f>
        <v>0606024</v>
      </c>
      <c r="B12" s="39">
        <v>1</v>
      </c>
      <c r="C12" s="39">
        <v>0</v>
      </c>
      <c r="D12" s="39">
        <v>0</v>
      </c>
      <c r="E12" s="39" t="str">
        <f>CONCATENATE("Количество ошибок в разделе 1: ",H12)</f>
        <v>Количество ошибок в разделе 1: 0</v>
      </c>
      <c r="F12" s="39"/>
      <c r="G12" s="39"/>
      <c r="H12" s="39">
        <f>SUM(H13:H176)</f>
        <v>0</v>
      </c>
    </row>
    <row r="13" spans="1:8" ht="12.75">
      <c r="A13" t="str">
        <f aca="true" t="shared" si="1" ref="A13:A75">P_3</f>
        <v>0606024</v>
      </c>
      <c r="B13" s="1">
        <v>1</v>
      </c>
      <c r="C13" s="1">
        <v>1</v>
      </c>
      <c r="D13" s="1">
        <v>1</v>
      </c>
      <c r="E13" s="1" t="s">
        <v>104</v>
      </c>
      <c r="H13">
        <f>IF('Раздел 1'!P21=SUM('Раздел 1'!P22,'Раздел 1'!P29,'Раздел 1'!P30),0,1)</f>
        <v>0</v>
      </c>
    </row>
    <row r="14" spans="1:8" ht="12.75">
      <c r="A14" t="str">
        <f t="shared" si="1"/>
        <v>0606024</v>
      </c>
      <c r="B14" s="1">
        <v>1</v>
      </c>
      <c r="C14" s="1">
        <v>2</v>
      </c>
      <c r="D14" s="1">
        <v>2</v>
      </c>
      <c r="E14" s="1" t="s">
        <v>105</v>
      </c>
      <c r="H14">
        <f>IF('Раздел 1'!Q21=SUM('Раздел 1'!Q22,'Раздел 1'!Q29,'Раздел 1'!Q30),0,1)</f>
        <v>0</v>
      </c>
    </row>
    <row r="15" spans="1:8" ht="12.75">
      <c r="A15" t="str">
        <f t="shared" si="1"/>
        <v>0606024</v>
      </c>
      <c r="B15" s="1">
        <v>1</v>
      </c>
      <c r="C15" s="1">
        <v>3</v>
      </c>
      <c r="D15" s="1">
        <v>3</v>
      </c>
      <c r="E15" s="1" t="s">
        <v>106</v>
      </c>
      <c r="H15">
        <f>IF('Раздел 1'!R21=SUM('Раздел 1'!R22,'Раздел 1'!R29,'Раздел 1'!R30),0,1)</f>
        <v>0</v>
      </c>
    </row>
    <row r="16" spans="1:8" ht="12.75">
      <c r="A16" t="str">
        <f t="shared" si="1"/>
        <v>0606024</v>
      </c>
      <c r="B16" s="1">
        <v>1</v>
      </c>
      <c r="C16" s="1">
        <v>4</v>
      </c>
      <c r="D16" s="1">
        <v>4</v>
      </c>
      <c r="E16" s="1" t="s">
        <v>107</v>
      </c>
      <c r="H16">
        <f>IF('Раздел 1'!S21=SUM('Раздел 1'!S22,'Раздел 1'!S29,'Раздел 1'!S30),0,1)</f>
        <v>0</v>
      </c>
    </row>
    <row r="17" spans="1:8" ht="12.75">
      <c r="A17" t="str">
        <f t="shared" si="1"/>
        <v>0606024</v>
      </c>
      <c r="B17" s="1">
        <v>1</v>
      </c>
      <c r="C17" s="1">
        <v>5</v>
      </c>
      <c r="D17" s="1">
        <v>5</v>
      </c>
      <c r="E17" s="1" t="s">
        <v>108</v>
      </c>
      <c r="H17">
        <f>IF('Раздел 1'!T21=SUM('Раздел 1'!T22,'Раздел 1'!T29,'Раздел 1'!T30),0,1)</f>
        <v>0</v>
      </c>
    </row>
    <row r="18" spans="1:8" ht="12.75">
      <c r="A18" t="str">
        <f t="shared" si="1"/>
        <v>0606024</v>
      </c>
      <c r="B18" s="1">
        <v>1</v>
      </c>
      <c r="C18" s="1">
        <v>6</v>
      </c>
      <c r="D18" s="1">
        <v>6</v>
      </c>
      <c r="E18" s="1" t="s">
        <v>109</v>
      </c>
      <c r="H18">
        <f>IF('Раздел 1'!U21=SUM('Раздел 1'!U22,'Раздел 1'!U29,'Раздел 1'!U30),0,1)</f>
        <v>0</v>
      </c>
    </row>
    <row r="19" spans="1:8" ht="12.75">
      <c r="A19" t="str">
        <f t="shared" si="1"/>
        <v>0606024</v>
      </c>
      <c r="B19" s="1">
        <v>1</v>
      </c>
      <c r="C19" s="1">
        <v>7</v>
      </c>
      <c r="D19" s="1">
        <v>7</v>
      </c>
      <c r="E19" s="1" t="s">
        <v>110</v>
      </c>
      <c r="H19">
        <f>IF('Раздел 1'!V21=SUM('Раздел 1'!V22,'Раздел 1'!V29,'Раздел 1'!V30),0,1)</f>
        <v>0</v>
      </c>
    </row>
    <row r="20" spans="1:8" ht="12.75">
      <c r="A20" t="str">
        <f t="shared" si="1"/>
        <v>0606024</v>
      </c>
      <c r="B20" s="1">
        <v>1</v>
      </c>
      <c r="C20" s="1">
        <v>8</v>
      </c>
      <c r="D20" s="1">
        <v>8</v>
      </c>
      <c r="E20" s="1" t="s">
        <v>111</v>
      </c>
      <c r="H20">
        <f>IF('Раздел 1'!W21=SUM('Раздел 1'!W22,'Раздел 1'!W29,'Раздел 1'!W30),0,1)</f>
        <v>0</v>
      </c>
    </row>
    <row r="21" spans="1:8" ht="12.75">
      <c r="A21" t="str">
        <f t="shared" si="1"/>
        <v>0606024</v>
      </c>
      <c r="B21" s="1">
        <v>1</v>
      </c>
      <c r="C21" s="1">
        <v>9</v>
      </c>
      <c r="D21" s="1">
        <v>9</v>
      </c>
      <c r="E21" s="1" t="s">
        <v>112</v>
      </c>
      <c r="H21">
        <f>IF('Раздел 1'!X21=SUM('Раздел 1'!X22,'Раздел 1'!X29,'Раздел 1'!X30),0,1)</f>
        <v>0</v>
      </c>
    </row>
    <row r="22" spans="1:8" ht="12.75">
      <c r="A22" t="str">
        <f t="shared" si="1"/>
        <v>0606024</v>
      </c>
      <c r="B22" s="1">
        <v>1</v>
      </c>
      <c r="C22" s="1">
        <v>10</v>
      </c>
      <c r="D22" s="1">
        <v>10</v>
      </c>
      <c r="E22" s="1" t="s">
        <v>113</v>
      </c>
      <c r="H22">
        <f>IF('Раздел 1'!Y21=SUM('Раздел 1'!Y22,'Раздел 1'!Y29,'Раздел 1'!Y30),0,1)</f>
        <v>0</v>
      </c>
    </row>
    <row r="23" spans="1:8" ht="12.75">
      <c r="A23" t="str">
        <f t="shared" si="1"/>
        <v>0606024</v>
      </c>
      <c r="B23" s="1">
        <v>1</v>
      </c>
      <c r="C23" s="1">
        <v>11</v>
      </c>
      <c r="D23" s="1">
        <v>11</v>
      </c>
      <c r="E23" s="1" t="s">
        <v>114</v>
      </c>
      <c r="H23">
        <f>IF('Раздел 1'!Z21=SUM('Раздел 1'!Z22,'Раздел 1'!Z29,'Раздел 1'!Z30),0,1)</f>
        <v>0</v>
      </c>
    </row>
    <row r="24" spans="1:8" ht="12.75">
      <c r="A24" t="str">
        <f t="shared" si="1"/>
        <v>0606024</v>
      </c>
      <c r="B24" s="1">
        <v>1</v>
      </c>
      <c r="C24" s="1">
        <v>12</v>
      </c>
      <c r="D24" s="1">
        <v>12</v>
      </c>
      <c r="E24" s="1" t="s">
        <v>881</v>
      </c>
      <c r="H24">
        <f>IF('Раздел 1'!AA21=SUM('Раздел 1'!AA22,'Раздел 1'!AA29,'Раздел 1'!AA30),0,1)</f>
        <v>0</v>
      </c>
    </row>
    <row r="25" spans="1:8" ht="12.75">
      <c r="A25" t="str">
        <f t="shared" si="1"/>
        <v>0606024</v>
      </c>
      <c r="B25" s="1">
        <v>1</v>
      </c>
      <c r="C25" s="1">
        <v>13</v>
      </c>
      <c r="D25" s="1">
        <v>13</v>
      </c>
      <c r="E25" s="1" t="s">
        <v>882</v>
      </c>
      <c r="H25">
        <f>IF('Раздел 1'!AB21=SUM('Раздел 1'!AB22,'Раздел 1'!AB29,'Раздел 1'!AB30),0,1)</f>
        <v>0</v>
      </c>
    </row>
    <row r="26" spans="1:8" ht="12.75">
      <c r="A26" t="str">
        <f t="shared" si="1"/>
        <v>0606024</v>
      </c>
      <c r="B26" s="1">
        <v>1</v>
      </c>
      <c r="C26" s="1">
        <v>14</v>
      </c>
      <c r="D26" s="1">
        <v>14</v>
      </c>
      <c r="E26" s="1" t="s">
        <v>883</v>
      </c>
      <c r="H26">
        <f>IF('Раздел 1'!AC21=SUM('Раздел 1'!AC22,'Раздел 1'!AC29,'Раздел 1'!AC30),0,1)</f>
        <v>0</v>
      </c>
    </row>
    <row r="27" spans="1:8" ht="12.75">
      <c r="A27" t="str">
        <f t="shared" si="1"/>
        <v>0606024</v>
      </c>
      <c r="B27" s="1">
        <v>1</v>
      </c>
      <c r="C27" s="1">
        <v>15</v>
      </c>
      <c r="D27" s="1">
        <v>15</v>
      </c>
      <c r="E27" s="1" t="s">
        <v>884</v>
      </c>
      <c r="H27">
        <f>IF('Раздел 1'!AD21=SUM('Раздел 1'!AD22,'Раздел 1'!AD29,'Раздел 1'!AD30),0,1)</f>
        <v>0</v>
      </c>
    </row>
    <row r="28" spans="1:8" ht="12.75">
      <c r="A28" t="str">
        <f t="shared" si="1"/>
        <v>0606024</v>
      </c>
      <c r="B28" s="1">
        <v>1</v>
      </c>
      <c r="C28" s="1">
        <v>16</v>
      </c>
      <c r="D28" s="1">
        <v>16</v>
      </c>
      <c r="E28" s="1" t="s">
        <v>885</v>
      </c>
      <c r="H28">
        <f>IF('Раздел 1'!AE21=SUM('Раздел 1'!AE22,'Раздел 1'!AE29,'Раздел 1'!AE30),0,1)</f>
        <v>0</v>
      </c>
    </row>
    <row r="29" spans="1:8" ht="12.75">
      <c r="A29" t="str">
        <f t="shared" si="1"/>
        <v>0606024</v>
      </c>
      <c r="B29" s="1">
        <v>1</v>
      </c>
      <c r="C29" s="1">
        <v>17</v>
      </c>
      <c r="D29" s="1">
        <v>17</v>
      </c>
      <c r="E29" s="1" t="s">
        <v>886</v>
      </c>
      <c r="H29">
        <f>IF('Раздел 1'!AF21=SUM('Раздел 1'!AF22,'Раздел 1'!AF29,'Раздел 1'!AF30),0,1)</f>
        <v>0</v>
      </c>
    </row>
    <row r="30" spans="1:8" ht="12.75">
      <c r="A30" t="str">
        <f t="shared" si="1"/>
        <v>0606024</v>
      </c>
      <c r="B30" s="1">
        <v>1</v>
      </c>
      <c r="C30" s="1">
        <v>18</v>
      </c>
      <c r="D30" s="1">
        <v>18</v>
      </c>
      <c r="E30" s="1" t="s">
        <v>887</v>
      </c>
      <c r="H30">
        <f>IF('Раздел 1'!AG21=SUM('Раздел 1'!AG22,'Раздел 1'!AG29,'Раздел 1'!AG30),0,1)</f>
        <v>0</v>
      </c>
    </row>
    <row r="31" spans="1:8" ht="12.75">
      <c r="A31" t="str">
        <f t="shared" si="1"/>
        <v>0606024</v>
      </c>
      <c r="B31" s="1">
        <v>1</v>
      </c>
      <c r="C31" s="1">
        <v>19</v>
      </c>
      <c r="D31" s="1">
        <v>19</v>
      </c>
      <c r="E31" s="1" t="s">
        <v>40</v>
      </c>
      <c r="H31">
        <f>IF('Раздел 1'!P22=SUM('Раздел 1'!P23:P25),0,1)</f>
        <v>0</v>
      </c>
    </row>
    <row r="32" spans="1:8" ht="12.75">
      <c r="A32" t="str">
        <f t="shared" si="1"/>
        <v>0606024</v>
      </c>
      <c r="B32" s="1">
        <v>1</v>
      </c>
      <c r="C32" s="1">
        <v>20</v>
      </c>
      <c r="D32" s="1">
        <v>20</v>
      </c>
      <c r="E32" s="1" t="s">
        <v>41</v>
      </c>
      <c r="H32">
        <f>IF('Раздел 1'!Q22=SUM('Раздел 1'!Q23:Q25),0,1)</f>
        <v>0</v>
      </c>
    </row>
    <row r="33" spans="1:8" ht="12.75">
      <c r="A33" t="str">
        <f t="shared" si="1"/>
        <v>0606024</v>
      </c>
      <c r="B33" s="1">
        <v>1</v>
      </c>
      <c r="C33" s="1">
        <v>21</v>
      </c>
      <c r="D33" s="1">
        <v>21</v>
      </c>
      <c r="E33" s="1" t="s">
        <v>42</v>
      </c>
      <c r="H33">
        <f>IF('Раздел 1'!R22=SUM('Раздел 1'!R23:R25),0,1)</f>
        <v>0</v>
      </c>
    </row>
    <row r="34" spans="1:8" ht="12.75">
      <c r="A34" t="str">
        <f t="shared" si="1"/>
        <v>0606024</v>
      </c>
      <c r="B34" s="1">
        <v>1</v>
      </c>
      <c r="C34" s="1">
        <v>22</v>
      </c>
      <c r="D34" s="1">
        <v>22</v>
      </c>
      <c r="E34" s="1" t="s">
        <v>43</v>
      </c>
      <c r="H34">
        <f>IF('Раздел 1'!S22=SUM('Раздел 1'!S23:S25),0,1)</f>
        <v>0</v>
      </c>
    </row>
    <row r="35" spans="1:8" ht="12.75">
      <c r="A35" t="str">
        <f t="shared" si="1"/>
        <v>0606024</v>
      </c>
      <c r="B35" s="1">
        <v>1</v>
      </c>
      <c r="C35" s="1">
        <v>23</v>
      </c>
      <c r="D35" s="1">
        <v>23</v>
      </c>
      <c r="E35" s="1" t="s">
        <v>44</v>
      </c>
      <c r="H35">
        <f>IF('Раздел 1'!T22=SUM('Раздел 1'!T23:T25),0,1)</f>
        <v>0</v>
      </c>
    </row>
    <row r="36" spans="1:8" ht="12.75">
      <c r="A36" t="str">
        <f t="shared" si="1"/>
        <v>0606024</v>
      </c>
      <c r="B36" s="1">
        <v>1</v>
      </c>
      <c r="C36" s="1">
        <v>24</v>
      </c>
      <c r="D36" s="1">
        <v>24</v>
      </c>
      <c r="E36" s="1" t="s">
        <v>891</v>
      </c>
      <c r="H36">
        <f>IF('Раздел 1'!U22=SUM('Раздел 1'!U23:U25),0,1)</f>
        <v>0</v>
      </c>
    </row>
    <row r="37" spans="1:8" ht="12.75">
      <c r="A37" t="str">
        <f t="shared" si="1"/>
        <v>0606024</v>
      </c>
      <c r="B37" s="1">
        <v>1</v>
      </c>
      <c r="C37" s="1">
        <v>25</v>
      </c>
      <c r="D37" s="1">
        <v>25</v>
      </c>
      <c r="E37" s="1" t="s">
        <v>892</v>
      </c>
      <c r="H37">
        <f>IF('Раздел 1'!V22=SUM('Раздел 1'!V23:V25),0,1)</f>
        <v>0</v>
      </c>
    </row>
    <row r="38" spans="1:8" ht="12.75">
      <c r="A38" t="str">
        <f t="shared" si="1"/>
        <v>0606024</v>
      </c>
      <c r="B38" s="1">
        <v>1</v>
      </c>
      <c r="C38" s="1">
        <v>26</v>
      </c>
      <c r="D38" s="1">
        <v>26</v>
      </c>
      <c r="E38" s="1" t="s">
        <v>893</v>
      </c>
      <c r="H38">
        <f>IF('Раздел 1'!W22=SUM('Раздел 1'!W23:W25),0,1)</f>
        <v>0</v>
      </c>
    </row>
    <row r="39" spans="1:8" ht="12.75">
      <c r="A39" t="str">
        <f t="shared" si="1"/>
        <v>0606024</v>
      </c>
      <c r="B39" s="1">
        <v>1</v>
      </c>
      <c r="C39" s="1">
        <v>27</v>
      </c>
      <c r="D39" s="1">
        <v>27</v>
      </c>
      <c r="E39" s="1" t="s">
        <v>894</v>
      </c>
      <c r="H39">
        <f>IF('Раздел 1'!X22=SUM('Раздел 1'!X23:X25),0,1)</f>
        <v>0</v>
      </c>
    </row>
    <row r="40" spans="1:8" ht="12.75">
      <c r="A40" t="str">
        <f t="shared" si="1"/>
        <v>0606024</v>
      </c>
      <c r="B40" s="1">
        <v>1</v>
      </c>
      <c r="C40" s="1">
        <v>28</v>
      </c>
      <c r="D40" s="1">
        <v>28</v>
      </c>
      <c r="E40" s="1" t="s">
        <v>895</v>
      </c>
      <c r="H40">
        <f>IF('Раздел 1'!Y22=SUM('Раздел 1'!Y23:Y25),0,1)</f>
        <v>0</v>
      </c>
    </row>
    <row r="41" spans="1:8" ht="12.75">
      <c r="A41" t="str">
        <f t="shared" si="1"/>
        <v>0606024</v>
      </c>
      <c r="B41" s="1">
        <v>1</v>
      </c>
      <c r="C41" s="1">
        <v>29</v>
      </c>
      <c r="D41" s="1">
        <v>29</v>
      </c>
      <c r="E41" s="1" t="s">
        <v>896</v>
      </c>
      <c r="H41">
        <f>IF('Раздел 1'!Z22=SUM('Раздел 1'!Z23:Z25),0,1)</f>
        <v>0</v>
      </c>
    </row>
    <row r="42" spans="1:8" ht="12.75">
      <c r="A42" t="str">
        <f t="shared" si="1"/>
        <v>0606024</v>
      </c>
      <c r="B42" s="1">
        <v>1</v>
      </c>
      <c r="C42" s="1">
        <v>30</v>
      </c>
      <c r="D42" s="1">
        <v>30</v>
      </c>
      <c r="E42" s="1" t="s">
        <v>897</v>
      </c>
      <c r="H42">
        <f>IF('Раздел 1'!AA22=SUM('Раздел 1'!AA23:AA25),0,1)</f>
        <v>0</v>
      </c>
    </row>
    <row r="43" spans="1:8" ht="12.75">
      <c r="A43" t="str">
        <f t="shared" si="1"/>
        <v>0606024</v>
      </c>
      <c r="B43" s="1">
        <v>1</v>
      </c>
      <c r="C43" s="1">
        <v>31</v>
      </c>
      <c r="D43" s="1">
        <v>31</v>
      </c>
      <c r="E43" s="1" t="s">
        <v>898</v>
      </c>
      <c r="H43">
        <f>IF('Раздел 1'!AB22=SUM('Раздел 1'!AB23:AB25),0,1)</f>
        <v>0</v>
      </c>
    </row>
    <row r="44" spans="1:8" ht="12.75">
      <c r="A44" t="str">
        <f t="shared" si="1"/>
        <v>0606024</v>
      </c>
      <c r="B44" s="1">
        <v>1</v>
      </c>
      <c r="C44" s="1">
        <v>32</v>
      </c>
      <c r="D44" s="1">
        <v>32</v>
      </c>
      <c r="E44" s="1" t="s">
        <v>899</v>
      </c>
      <c r="H44">
        <f>IF('Раздел 1'!AC22=SUM('Раздел 1'!AC23:AC25),0,1)</f>
        <v>0</v>
      </c>
    </row>
    <row r="45" spans="1:8" ht="12.75">
      <c r="A45" t="str">
        <f t="shared" si="1"/>
        <v>0606024</v>
      </c>
      <c r="B45" s="1">
        <v>1</v>
      </c>
      <c r="C45" s="1">
        <v>33</v>
      </c>
      <c r="D45" s="1">
        <v>33</v>
      </c>
      <c r="E45" s="1" t="s">
        <v>900</v>
      </c>
      <c r="H45">
        <f>IF('Раздел 1'!AD22=SUM('Раздел 1'!AD23:AD25),0,1)</f>
        <v>0</v>
      </c>
    </row>
    <row r="46" spans="1:8" ht="12.75">
      <c r="A46" t="str">
        <f t="shared" si="1"/>
        <v>0606024</v>
      </c>
      <c r="B46" s="1">
        <v>1</v>
      </c>
      <c r="C46" s="1">
        <v>34</v>
      </c>
      <c r="D46" s="1">
        <v>34</v>
      </c>
      <c r="E46" s="1" t="s">
        <v>901</v>
      </c>
      <c r="H46">
        <f>IF('Раздел 1'!AE22=SUM('Раздел 1'!AE23:AE25),0,1)</f>
        <v>0</v>
      </c>
    </row>
    <row r="47" spans="1:8" ht="12.75">
      <c r="A47" t="str">
        <f t="shared" si="1"/>
        <v>0606024</v>
      </c>
      <c r="B47" s="1">
        <v>1</v>
      </c>
      <c r="C47" s="1">
        <v>35</v>
      </c>
      <c r="D47" s="1">
        <v>35</v>
      </c>
      <c r="E47" s="1" t="s">
        <v>902</v>
      </c>
      <c r="H47">
        <f>IF('Раздел 1'!P22&gt;='Раздел 1'!P26,0,1)</f>
        <v>0</v>
      </c>
    </row>
    <row r="48" spans="1:8" ht="12.75">
      <c r="A48" t="str">
        <f t="shared" si="1"/>
        <v>0606024</v>
      </c>
      <c r="B48" s="1">
        <v>1</v>
      </c>
      <c r="C48" s="1">
        <v>36</v>
      </c>
      <c r="D48" s="1">
        <v>36</v>
      </c>
      <c r="E48" s="1" t="s">
        <v>903</v>
      </c>
      <c r="H48">
        <f>IF('Раздел 1'!Q22&gt;='Раздел 1'!Q26,0,1)</f>
        <v>0</v>
      </c>
    </row>
    <row r="49" spans="1:8" ht="12.75">
      <c r="A49" t="str">
        <f t="shared" si="1"/>
        <v>0606024</v>
      </c>
      <c r="B49" s="1">
        <v>1</v>
      </c>
      <c r="C49" s="1">
        <v>37</v>
      </c>
      <c r="D49" s="1">
        <v>37</v>
      </c>
      <c r="E49" s="1" t="s">
        <v>904</v>
      </c>
      <c r="H49">
        <f>IF('Раздел 1'!R22&gt;='Раздел 1'!R26,0,1)</f>
        <v>0</v>
      </c>
    </row>
    <row r="50" spans="1:8" ht="12.75">
      <c r="A50" t="str">
        <f t="shared" si="1"/>
        <v>0606024</v>
      </c>
      <c r="B50" s="1">
        <v>1</v>
      </c>
      <c r="C50" s="1">
        <v>38</v>
      </c>
      <c r="D50" s="1">
        <v>38</v>
      </c>
      <c r="E50" s="1" t="s">
        <v>905</v>
      </c>
      <c r="H50">
        <f>IF('Раздел 1'!S22&gt;='Раздел 1'!S26,0,1)</f>
        <v>0</v>
      </c>
    </row>
    <row r="51" spans="1:8" ht="12.75">
      <c r="A51" t="str">
        <f t="shared" si="1"/>
        <v>0606024</v>
      </c>
      <c r="B51" s="1">
        <v>1</v>
      </c>
      <c r="C51" s="1">
        <v>39</v>
      </c>
      <c r="D51" s="1">
        <v>39</v>
      </c>
      <c r="E51" s="1" t="s">
        <v>906</v>
      </c>
      <c r="H51">
        <f>IF('Раздел 1'!T22&gt;='Раздел 1'!T26,0,1)</f>
        <v>0</v>
      </c>
    </row>
    <row r="52" spans="1:8" ht="12.75">
      <c r="A52" t="str">
        <f t="shared" si="1"/>
        <v>0606024</v>
      </c>
      <c r="B52" s="1">
        <v>1</v>
      </c>
      <c r="C52" s="1">
        <v>40</v>
      </c>
      <c r="D52" s="1">
        <v>40</v>
      </c>
      <c r="E52" s="1" t="s">
        <v>907</v>
      </c>
      <c r="H52">
        <f>IF('Раздел 1'!U22&gt;='Раздел 1'!U26,0,1)</f>
        <v>0</v>
      </c>
    </row>
    <row r="53" spans="1:8" ht="12.75">
      <c r="A53" t="str">
        <f t="shared" si="1"/>
        <v>0606024</v>
      </c>
      <c r="B53" s="1">
        <v>1</v>
      </c>
      <c r="C53" s="1">
        <v>41</v>
      </c>
      <c r="D53" s="1">
        <v>41</v>
      </c>
      <c r="E53" s="1" t="s">
        <v>908</v>
      </c>
      <c r="H53">
        <f>IF('Раздел 1'!V22&gt;='Раздел 1'!V26,0,1)</f>
        <v>0</v>
      </c>
    </row>
    <row r="54" spans="1:8" ht="12.75">
      <c r="A54" t="str">
        <f t="shared" si="1"/>
        <v>0606024</v>
      </c>
      <c r="B54" s="1">
        <v>1</v>
      </c>
      <c r="C54" s="1">
        <v>42</v>
      </c>
      <c r="D54" s="1">
        <v>42</v>
      </c>
      <c r="E54" s="1" t="s">
        <v>909</v>
      </c>
      <c r="H54">
        <f>IF('Раздел 1'!W22&gt;='Раздел 1'!W26,0,1)</f>
        <v>0</v>
      </c>
    </row>
    <row r="55" spans="1:8" ht="12.75">
      <c r="A55" t="str">
        <f t="shared" si="1"/>
        <v>0606024</v>
      </c>
      <c r="B55" s="1">
        <v>1</v>
      </c>
      <c r="C55" s="1">
        <v>43</v>
      </c>
      <c r="D55" s="1">
        <v>43</v>
      </c>
      <c r="E55" s="1" t="s">
        <v>910</v>
      </c>
      <c r="H55">
        <f>IF('Раздел 1'!X22&gt;='Раздел 1'!X26,0,1)</f>
        <v>0</v>
      </c>
    </row>
    <row r="56" spans="1:8" ht="12.75">
      <c r="A56" t="str">
        <f t="shared" si="1"/>
        <v>0606024</v>
      </c>
      <c r="B56" s="1">
        <v>1</v>
      </c>
      <c r="C56" s="1">
        <v>44</v>
      </c>
      <c r="D56" s="1">
        <v>44</v>
      </c>
      <c r="E56" s="1" t="s">
        <v>911</v>
      </c>
      <c r="H56">
        <f>IF('Раздел 1'!Y22&gt;='Раздел 1'!Y26,0,1)</f>
        <v>0</v>
      </c>
    </row>
    <row r="57" spans="1:8" ht="12.75">
      <c r="A57" t="str">
        <f t="shared" si="1"/>
        <v>0606024</v>
      </c>
      <c r="B57" s="1">
        <v>1</v>
      </c>
      <c r="C57" s="1">
        <v>45</v>
      </c>
      <c r="D57" s="1">
        <v>45</v>
      </c>
      <c r="E57" s="1" t="s">
        <v>912</v>
      </c>
      <c r="H57">
        <f>IF('Раздел 1'!Z22&gt;='Раздел 1'!Z26,0,1)</f>
        <v>0</v>
      </c>
    </row>
    <row r="58" spans="1:8" ht="12.75">
      <c r="A58" t="str">
        <f t="shared" si="1"/>
        <v>0606024</v>
      </c>
      <c r="B58" s="1">
        <v>1</v>
      </c>
      <c r="C58" s="1">
        <v>46</v>
      </c>
      <c r="D58" s="1">
        <v>46</v>
      </c>
      <c r="E58" s="1" t="s">
        <v>913</v>
      </c>
      <c r="H58">
        <f>IF('Раздел 1'!AA22&gt;='Раздел 1'!AA26,0,1)</f>
        <v>0</v>
      </c>
    </row>
    <row r="59" spans="1:8" ht="12.75">
      <c r="A59" t="str">
        <f t="shared" si="1"/>
        <v>0606024</v>
      </c>
      <c r="B59" s="1">
        <v>1</v>
      </c>
      <c r="C59" s="1">
        <v>47</v>
      </c>
      <c r="D59" s="1">
        <v>47</v>
      </c>
      <c r="E59" s="1" t="s">
        <v>914</v>
      </c>
      <c r="H59">
        <f>IF('Раздел 1'!AB22&gt;='Раздел 1'!AB26,0,1)</f>
        <v>0</v>
      </c>
    </row>
    <row r="60" spans="1:8" ht="12.75">
      <c r="A60" t="str">
        <f t="shared" si="1"/>
        <v>0606024</v>
      </c>
      <c r="B60" s="1">
        <v>1</v>
      </c>
      <c r="C60" s="1">
        <v>48</v>
      </c>
      <c r="D60" s="1">
        <v>48</v>
      </c>
      <c r="E60" s="1" t="s">
        <v>915</v>
      </c>
      <c r="H60">
        <f>IF('Раздел 1'!AC22&gt;='Раздел 1'!AC26,0,1)</f>
        <v>0</v>
      </c>
    </row>
    <row r="61" spans="1:8" ht="12.75">
      <c r="A61" t="str">
        <f t="shared" si="1"/>
        <v>0606024</v>
      </c>
      <c r="B61" s="1">
        <v>1</v>
      </c>
      <c r="C61" s="1">
        <v>49</v>
      </c>
      <c r="D61" s="1">
        <v>49</v>
      </c>
      <c r="E61" s="1" t="s">
        <v>51</v>
      </c>
      <c r="H61">
        <f>IF('Раздел 1'!AD22&gt;='Раздел 1'!AD26,0,1)</f>
        <v>0</v>
      </c>
    </row>
    <row r="62" spans="1:8" ht="12.75">
      <c r="A62" t="str">
        <f t="shared" si="1"/>
        <v>0606024</v>
      </c>
      <c r="B62" s="1">
        <v>1</v>
      </c>
      <c r="C62" s="1">
        <v>50</v>
      </c>
      <c r="D62" s="1">
        <v>50</v>
      </c>
      <c r="E62" s="1" t="s">
        <v>52</v>
      </c>
      <c r="H62">
        <f>IF('Раздел 1'!AE22&gt;='Раздел 1'!AE26,0,1)</f>
        <v>0</v>
      </c>
    </row>
    <row r="63" spans="1:8" ht="12.75">
      <c r="A63" t="str">
        <f t="shared" si="1"/>
        <v>0606024</v>
      </c>
      <c r="B63" s="1">
        <v>1</v>
      </c>
      <c r="C63" s="1">
        <v>51</v>
      </c>
      <c r="D63" s="1">
        <v>51</v>
      </c>
      <c r="E63" s="1" t="s">
        <v>53</v>
      </c>
      <c r="H63">
        <f>IF('Раздел 1'!AF22&gt;='Раздел 1'!AF26,0,1)</f>
        <v>0</v>
      </c>
    </row>
    <row r="64" spans="1:8" ht="12.75">
      <c r="A64" t="str">
        <f t="shared" si="1"/>
        <v>0606024</v>
      </c>
      <c r="B64" s="1">
        <v>1</v>
      </c>
      <c r="C64" s="1">
        <v>52</v>
      </c>
      <c r="D64" s="1">
        <v>52</v>
      </c>
      <c r="E64" s="1" t="s">
        <v>54</v>
      </c>
      <c r="H64">
        <f>IF('Раздел 1'!AG22&gt;='Раздел 1'!AG26,0,1)</f>
        <v>0</v>
      </c>
    </row>
    <row r="65" spans="1:8" ht="12.75">
      <c r="A65" t="str">
        <f t="shared" si="1"/>
        <v>0606024</v>
      </c>
      <c r="B65" s="1">
        <v>1</v>
      </c>
      <c r="C65" s="1">
        <v>53</v>
      </c>
      <c r="D65" s="1">
        <v>53</v>
      </c>
      <c r="E65" s="1" t="s">
        <v>55</v>
      </c>
      <c r="H65">
        <f>IF('Раздел 1'!P22&gt;='Раздел 1'!P27,0,1)</f>
        <v>0</v>
      </c>
    </row>
    <row r="66" spans="1:8" ht="12.75">
      <c r="A66" t="str">
        <f t="shared" si="1"/>
        <v>0606024</v>
      </c>
      <c r="B66" s="1">
        <v>1</v>
      </c>
      <c r="C66" s="1">
        <v>54</v>
      </c>
      <c r="D66" s="1">
        <v>54</v>
      </c>
      <c r="E66" s="1" t="s">
        <v>56</v>
      </c>
      <c r="H66">
        <f>IF('Раздел 1'!Q22&gt;='Раздел 1'!Q27,0,1)</f>
        <v>0</v>
      </c>
    </row>
    <row r="67" spans="1:8" ht="12.75">
      <c r="A67" t="str">
        <f t="shared" si="1"/>
        <v>0606024</v>
      </c>
      <c r="B67" s="1">
        <v>1</v>
      </c>
      <c r="C67" s="1">
        <v>55</v>
      </c>
      <c r="D67" s="1">
        <v>55</v>
      </c>
      <c r="E67" s="1" t="s">
        <v>57</v>
      </c>
      <c r="H67">
        <f>IF('Раздел 1'!R22&gt;='Раздел 1'!R27,0,1)</f>
        <v>0</v>
      </c>
    </row>
    <row r="68" spans="1:8" ht="12.75">
      <c r="A68" t="str">
        <f t="shared" si="1"/>
        <v>0606024</v>
      </c>
      <c r="B68" s="1">
        <v>1</v>
      </c>
      <c r="C68" s="1">
        <v>56</v>
      </c>
      <c r="D68" s="1">
        <v>56</v>
      </c>
      <c r="E68" s="1" t="s">
        <v>58</v>
      </c>
      <c r="H68">
        <f>IF('Раздел 1'!S22&gt;='Раздел 1'!S27,0,1)</f>
        <v>0</v>
      </c>
    </row>
    <row r="69" spans="1:8" ht="12.75">
      <c r="A69" t="str">
        <f t="shared" si="1"/>
        <v>0606024</v>
      </c>
      <c r="B69" s="1">
        <v>1</v>
      </c>
      <c r="C69" s="1">
        <v>57</v>
      </c>
      <c r="D69" s="1">
        <v>57</v>
      </c>
      <c r="E69" s="1" t="s">
        <v>59</v>
      </c>
      <c r="H69">
        <f>IF('Раздел 1'!T22&gt;='Раздел 1'!T27,0,1)</f>
        <v>0</v>
      </c>
    </row>
    <row r="70" spans="1:8" ht="12.75">
      <c r="A70" t="str">
        <f t="shared" si="1"/>
        <v>0606024</v>
      </c>
      <c r="B70" s="1">
        <v>1</v>
      </c>
      <c r="C70" s="1">
        <v>58</v>
      </c>
      <c r="D70" s="1">
        <v>58</v>
      </c>
      <c r="E70" s="1" t="s">
        <v>60</v>
      </c>
      <c r="H70">
        <f>IF('Раздел 1'!U22&gt;='Раздел 1'!U27,0,1)</f>
        <v>0</v>
      </c>
    </row>
    <row r="71" spans="1:8" ht="12.75">
      <c r="A71" t="str">
        <f t="shared" si="1"/>
        <v>0606024</v>
      </c>
      <c r="B71" s="1">
        <v>1</v>
      </c>
      <c r="C71" s="1">
        <v>59</v>
      </c>
      <c r="D71" s="1">
        <v>59</v>
      </c>
      <c r="E71" s="1" t="s">
        <v>61</v>
      </c>
      <c r="H71">
        <f>IF('Раздел 1'!V22&gt;='Раздел 1'!V27,0,1)</f>
        <v>0</v>
      </c>
    </row>
    <row r="72" spans="1:8" ht="12.75">
      <c r="A72" t="str">
        <f t="shared" si="1"/>
        <v>0606024</v>
      </c>
      <c r="B72" s="1">
        <v>1</v>
      </c>
      <c r="C72" s="1">
        <v>60</v>
      </c>
      <c r="D72" s="1">
        <v>60</v>
      </c>
      <c r="E72" s="1" t="s">
        <v>62</v>
      </c>
      <c r="H72">
        <f>IF('Раздел 1'!W22&gt;='Раздел 1'!W27,0,1)</f>
        <v>0</v>
      </c>
    </row>
    <row r="73" spans="1:8" ht="12.75">
      <c r="A73" t="str">
        <f t="shared" si="1"/>
        <v>0606024</v>
      </c>
      <c r="B73" s="1">
        <v>1</v>
      </c>
      <c r="C73" s="1">
        <v>61</v>
      </c>
      <c r="D73" s="1">
        <v>61</v>
      </c>
      <c r="E73" s="1" t="s">
        <v>63</v>
      </c>
      <c r="H73">
        <f>IF('Раздел 1'!X22&gt;='Раздел 1'!X27,0,1)</f>
        <v>0</v>
      </c>
    </row>
    <row r="74" spans="1:8" ht="12.75">
      <c r="A74" t="str">
        <f t="shared" si="1"/>
        <v>0606024</v>
      </c>
      <c r="B74" s="1">
        <v>1</v>
      </c>
      <c r="C74" s="1">
        <v>62</v>
      </c>
      <c r="D74" s="1">
        <v>62</v>
      </c>
      <c r="E74" s="1" t="s">
        <v>64</v>
      </c>
      <c r="H74">
        <f>IF('Раздел 1'!Y22&gt;='Раздел 1'!Y27,0,1)</f>
        <v>0</v>
      </c>
    </row>
    <row r="75" spans="1:8" ht="12.75">
      <c r="A75" t="str">
        <f t="shared" si="1"/>
        <v>0606024</v>
      </c>
      <c r="B75" s="1">
        <v>1</v>
      </c>
      <c r="C75" s="1">
        <v>63</v>
      </c>
      <c r="D75" s="1">
        <v>63</v>
      </c>
      <c r="E75" s="1" t="s">
        <v>65</v>
      </c>
      <c r="H75">
        <f>IF('Раздел 1'!Z22&gt;='Раздел 1'!Z27,0,1)</f>
        <v>0</v>
      </c>
    </row>
    <row r="76" spans="1:8" ht="12.75">
      <c r="A76" t="str">
        <f aca="true" t="shared" si="2" ref="A76:A157">P_3</f>
        <v>0606024</v>
      </c>
      <c r="B76" s="1">
        <v>1</v>
      </c>
      <c r="C76" s="1">
        <v>64</v>
      </c>
      <c r="D76" s="1">
        <v>64</v>
      </c>
      <c r="E76" s="1" t="s">
        <v>66</v>
      </c>
      <c r="H76">
        <f>IF('Раздел 1'!AA22&gt;='Раздел 1'!AA27,0,1)</f>
        <v>0</v>
      </c>
    </row>
    <row r="77" spans="1:8" ht="12.75">
      <c r="A77" t="str">
        <f t="shared" si="2"/>
        <v>0606024</v>
      </c>
      <c r="B77" s="1">
        <v>1</v>
      </c>
      <c r="C77" s="1">
        <v>65</v>
      </c>
      <c r="D77" s="1">
        <v>65</v>
      </c>
      <c r="E77" s="1" t="s">
        <v>142</v>
      </c>
      <c r="H77">
        <f>IF('Раздел 1'!AB22&gt;='Раздел 1'!AB27,0,1)</f>
        <v>0</v>
      </c>
    </row>
    <row r="78" spans="1:8" ht="12.75">
      <c r="A78" t="str">
        <f t="shared" si="2"/>
        <v>0606024</v>
      </c>
      <c r="B78" s="1">
        <v>1</v>
      </c>
      <c r="C78" s="1">
        <v>66</v>
      </c>
      <c r="D78" s="1">
        <v>66</v>
      </c>
      <c r="E78" s="1" t="s">
        <v>143</v>
      </c>
      <c r="H78">
        <f>IF('Раздел 1'!AC22&gt;='Раздел 1'!AC27,0,1)</f>
        <v>0</v>
      </c>
    </row>
    <row r="79" spans="1:8" ht="12.75">
      <c r="A79" t="str">
        <f t="shared" si="2"/>
        <v>0606024</v>
      </c>
      <c r="B79" s="1">
        <v>1</v>
      </c>
      <c r="C79" s="1">
        <v>67</v>
      </c>
      <c r="D79" s="1">
        <v>67</v>
      </c>
      <c r="E79" s="1" t="s">
        <v>144</v>
      </c>
      <c r="H79">
        <f>IF('Раздел 1'!AD22&gt;='Раздел 1'!AD27,0,1)</f>
        <v>0</v>
      </c>
    </row>
    <row r="80" spans="1:8" ht="12.75">
      <c r="A80" t="str">
        <f t="shared" si="2"/>
        <v>0606024</v>
      </c>
      <c r="B80" s="1">
        <v>1</v>
      </c>
      <c r="C80" s="1">
        <v>68</v>
      </c>
      <c r="D80" s="1">
        <v>68</v>
      </c>
      <c r="E80" s="1" t="s">
        <v>145</v>
      </c>
      <c r="H80">
        <f>IF('Раздел 1'!AE22&gt;='Раздел 1'!AE27,0,1)</f>
        <v>0</v>
      </c>
    </row>
    <row r="81" spans="1:8" ht="12.75">
      <c r="A81" t="str">
        <f t="shared" si="2"/>
        <v>0606024</v>
      </c>
      <c r="B81" s="1">
        <v>1</v>
      </c>
      <c r="C81" s="1">
        <v>69</v>
      </c>
      <c r="D81" s="1">
        <v>69</v>
      </c>
      <c r="E81" s="1" t="s">
        <v>146</v>
      </c>
      <c r="H81">
        <f>IF('Раздел 1'!AF22&gt;='Раздел 1'!AF27,0,1)</f>
        <v>0</v>
      </c>
    </row>
    <row r="82" spans="1:8" ht="12.75">
      <c r="A82" t="str">
        <f t="shared" si="2"/>
        <v>0606024</v>
      </c>
      <c r="B82" s="1">
        <v>1</v>
      </c>
      <c r="C82" s="1">
        <v>70</v>
      </c>
      <c r="D82" s="1">
        <v>70</v>
      </c>
      <c r="E82" s="1" t="s">
        <v>147</v>
      </c>
      <c r="H82">
        <f>IF('Раздел 1'!AG22&gt;='Раздел 1'!AG27,0,1)</f>
        <v>0</v>
      </c>
    </row>
    <row r="83" spans="1:8" ht="12.75">
      <c r="A83" t="str">
        <f t="shared" si="2"/>
        <v>0606024</v>
      </c>
      <c r="B83" s="1">
        <v>1</v>
      </c>
      <c r="C83" s="1">
        <v>71</v>
      </c>
      <c r="D83" s="1">
        <v>71</v>
      </c>
      <c r="E83" s="1" t="s">
        <v>888</v>
      </c>
      <c r="H83">
        <f>IF('Раздел 1'!P22&gt;='Раздел 1'!P28,0,1)</f>
        <v>0</v>
      </c>
    </row>
    <row r="84" spans="1:8" ht="12.75">
      <c r="A84" t="str">
        <f t="shared" si="2"/>
        <v>0606024</v>
      </c>
      <c r="B84" s="1">
        <v>1</v>
      </c>
      <c r="C84" s="1">
        <v>72</v>
      </c>
      <c r="D84" s="1">
        <v>72</v>
      </c>
      <c r="E84" s="1" t="s">
        <v>889</v>
      </c>
      <c r="H84">
        <f>IF('Раздел 1'!Q22&gt;='Раздел 1'!Q28,0,1)</f>
        <v>0</v>
      </c>
    </row>
    <row r="85" spans="1:8" ht="12.75">
      <c r="A85" t="str">
        <f t="shared" si="2"/>
        <v>0606024</v>
      </c>
      <c r="B85" s="1">
        <v>1</v>
      </c>
      <c r="C85" s="1">
        <v>73</v>
      </c>
      <c r="D85" s="1">
        <v>73</v>
      </c>
      <c r="E85" s="1" t="s">
        <v>890</v>
      </c>
      <c r="H85">
        <f>IF('Раздел 1'!R22&gt;='Раздел 1'!R28,0,1)</f>
        <v>0</v>
      </c>
    </row>
    <row r="86" spans="1:8" ht="12.75">
      <c r="A86" t="str">
        <f t="shared" si="2"/>
        <v>0606024</v>
      </c>
      <c r="B86" s="1">
        <v>1</v>
      </c>
      <c r="C86" s="1">
        <v>74</v>
      </c>
      <c r="D86" s="1">
        <v>74</v>
      </c>
      <c r="E86" s="1" t="s">
        <v>1050</v>
      </c>
      <c r="H86">
        <f>IF('Раздел 1'!S22&gt;='Раздел 1'!S28,0,1)</f>
        <v>0</v>
      </c>
    </row>
    <row r="87" spans="1:8" ht="12.75">
      <c r="A87" t="str">
        <f>P_3</f>
        <v>0606024</v>
      </c>
      <c r="B87" s="1">
        <v>1</v>
      </c>
      <c r="C87" s="1">
        <v>75</v>
      </c>
      <c r="D87" s="1">
        <v>75</v>
      </c>
      <c r="E87" s="1" t="s">
        <v>1051</v>
      </c>
      <c r="H87">
        <f>IF('Раздел 1'!T22&gt;='Раздел 1'!T28,0,1)</f>
        <v>0</v>
      </c>
    </row>
    <row r="88" spans="1:8" ht="12.75">
      <c r="A88" t="str">
        <f t="shared" si="2"/>
        <v>0606024</v>
      </c>
      <c r="B88" s="1">
        <v>1</v>
      </c>
      <c r="C88" s="1">
        <v>76</v>
      </c>
      <c r="D88" s="1">
        <v>76</v>
      </c>
      <c r="E88" s="1" t="s">
        <v>1052</v>
      </c>
      <c r="H88">
        <f>IF('Раздел 1'!U22&gt;='Раздел 1'!U28,0,1)</f>
        <v>0</v>
      </c>
    </row>
    <row r="89" spans="1:8" ht="12.75">
      <c r="A89" t="str">
        <f t="shared" si="2"/>
        <v>0606024</v>
      </c>
      <c r="B89" s="1">
        <v>1</v>
      </c>
      <c r="C89" s="1">
        <v>77</v>
      </c>
      <c r="D89" s="1">
        <v>77</v>
      </c>
      <c r="E89" s="1" t="s">
        <v>1053</v>
      </c>
      <c r="H89">
        <f>IF('Раздел 1'!V22&gt;='Раздел 1'!V28,0,1)</f>
        <v>0</v>
      </c>
    </row>
    <row r="90" spans="1:8" ht="12.75">
      <c r="A90" t="str">
        <f t="shared" si="2"/>
        <v>0606024</v>
      </c>
      <c r="B90" s="1">
        <v>1</v>
      </c>
      <c r="C90" s="1">
        <v>78</v>
      </c>
      <c r="D90" s="1">
        <v>78</v>
      </c>
      <c r="E90" s="1" t="s">
        <v>1054</v>
      </c>
      <c r="H90">
        <f>IF('Раздел 1'!W22&gt;='Раздел 1'!W28,0,1)</f>
        <v>0</v>
      </c>
    </row>
    <row r="91" spans="1:8" ht="12.75">
      <c r="A91" t="str">
        <f t="shared" si="2"/>
        <v>0606024</v>
      </c>
      <c r="B91" s="1">
        <v>1</v>
      </c>
      <c r="C91" s="1">
        <v>79</v>
      </c>
      <c r="D91" s="1">
        <v>79</v>
      </c>
      <c r="E91" s="1" t="s">
        <v>1055</v>
      </c>
      <c r="H91">
        <f>IF('Раздел 1'!X22&gt;='Раздел 1'!X28,0,1)</f>
        <v>0</v>
      </c>
    </row>
    <row r="92" spans="1:8" ht="12.75">
      <c r="A92" t="str">
        <f t="shared" si="2"/>
        <v>0606024</v>
      </c>
      <c r="B92" s="1">
        <v>1</v>
      </c>
      <c r="C92" s="1">
        <v>80</v>
      </c>
      <c r="D92" s="1">
        <v>80</v>
      </c>
      <c r="E92" s="1" t="s">
        <v>1056</v>
      </c>
      <c r="H92">
        <f>IF('Раздел 1'!Y22&gt;='Раздел 1'!Y28,0,1)</f>
        <v>0</v>
      </c>
    </row>
    <row r="93" spans="1:8" ht="12.75">
      <c r="A93" t="str">
        <f t="shared" si="2"/>
        <v>0606024</v>
      </c>
      <c r="B93" s="1">
        <v>1</v>
      </c>
      <c r="C93" s="1">
        <v>81</v>
      </c>
      <c r="D93" s="1">
        <v>81</v>
      </c>
      <c r="E93" s="1" t="s">
        <v>1057</v>
      </c>
      <c r="H93">
        <f>IF('Раздел 1'!Z22&gt;='Раздел 1'!Z28,0,1)</f>
        <v>0</v>
      </c>
    </row>
    <row r="94" spans="1:8" ht="12.75">
      <c r="A94" t="str">
        <f t="shared" si="2"/>
        <v>0606024</v>
      </c>
      <c r="B94" s="1">
        <v>1</v>
      </c>
      <c r="C94" s="1">
        <v>82</v>
      </c>
      <c r="D94" s="1">
        <v>82</v>
      </c>
      <c r="E94" s="1" t="s">
        <v>1058</v>
      </c>
      <c r="H94">
        <f>IF('Раздел 1'!AA22&gt;='Раздел 1'!AA28,0,1)</f>
        <v>0</v>
      </c>
    </row>
    <row r="95" spans="1:8" ht="12.75">
      <c r="A95" t="str">
        <f t="shared" si="2"/>
        <v>0606024</v>
      </c>
      <c r="B95" s="1">
        <v>1</v>
      </c>
      <c r="C95" s="1">
        <v>83</v>
      </c>
      <c r="D95" s="1">
        <v>83</v>
      </c>
      <c r="E95" s="1" t="s">
        <v>1059</v>
      </c>
      <c r="H95">
        <f>IF('Раздел 1'!AB22&gt;='Раздел 1'!AB28,0,1)</f>
        <v>0</v>
      </c>
    </row>
    <row r="96" spans="1:8" ht="12.75">
      <c r="A96" t="str">
        <f t="shared" si="2"/>
        <v>0606024</v>
      </c>
      <c r="B96" s="1">
        <v>1</v>
      </c>
      <c r="C96" s="1">
        <v>84</v>
      </c>
      <c r="D96" s="1">
        <v>84</v>
      </c>
      <c r="E96" s="1" t="s">
        <v>1060</v>
      </c>
      <c r="H96">
        <f>IF('Раздел 1'!AC22&gt;='Раздел 1'!AC28,0,1)</f>
        <v>0</v>
      </c>
    </row>
    <row r="97" spans="1:8" ht="12.75">
      <c r="A97" t="str">
        <f t="shared" si="2"/>
        <v>0606024</v>
      </c>
      <c r="B97" s="1">
        <v>1</v>
      </c>
      <c r="C97" s="1">
        <v>85</v>
      </c>
      <c r="D97" s="1">
        <v>85</v>
      </c>
      <c r="E97" s="1" t="s">
        <v>1061</v>
      </c>
      <c r="H97">
        <f>IF('Раздел 1'!AD22&gt;='Раздел 1'!AD28,0,1)</f>
        <v>0</v>
      </c>
    </row>
    <row r="98" spans="1:8" ht="12.75">
      <c r="A98" t="str">
        <f t="shared" si="2"/>
        <v>0606024</v>
      </c>
      <c r="B98" s="1">
        <v>1</v>
      </c>
      <c r="C98" s="1">
        <v>86</v>
      </c>
      <c r="D98" s="1">
        <v>86</v>
      </c>
      <c r="E98" s="1" t="s">
        <v>1062</v>
      </c>
      <c r="H98">
        <f>IF('Раздел 1'!AE22&gt;='Раздел 1'!AE28,0,1)</f>
        <v>0</v>
      </c>
    </row>
    <row r="99" spans="1:8" ht="12.75">
      <c r="A99" t="str">
        <f t="shared" si="2"/>
        <v>0606024</v>
      </c>
      <c r="B99" s="1">
        <v>1</v>
      </c>
      <c r="C99" s="1">
        <v>87</v>
      </c>
      <c r="D99" s="1">
        <v>87</v>
      </c>
      <c r="E99" s="1" t="s">
        <v>765</v>
      </c>
      <c r="H99">
        <f>IF('Раздел 1'!AG22&gt;='Раздел 1'!AG28,0,1)</f>
        <v>0</v>
      </c>
    </row>
    <row r="100" spans="1:8" ht="12.75">
      <c r="A100" t="str">
        <f t="shared" si="2"/>
        <v>0606024</v>
      </c>
      <c r="B100" s="1">
        <v>1</v>
      </c>
      <c r="C100" s="1">
        <v>88</v>
      </c>
      <c r="D100" s="1">
        <v>88</v>
      </c>
      <c r="E100" s="1" t="s">
        <v>766</v>
      </c>
      <c r="H100">
        <f>IF('Раздел 1'!AF22&gt;='Раздел 1'!AF23,0,1)</f>
        <v>0</v>
      </c>
    </row>
    <row r="101" spans="1:8" ht="12.75">
      <c r="A101" t="str">
        <f t="shared" si="2"/>
        <v>0606024</v>
      </c>
      <c r="B101" s="1">
        <v>1</v>
      </c>
      <c r="C101" s="1">
        <v>89</v>
      </c>
      <c r="D101" s="1">
        <v>89</v>
      </c>
      <c r="E101" s="1" t="s">
        <v>148</v>
      </c>
      <c r="H101">
        <f>IF('Раздел 1'!AG22&gt;='Раздел 1'!AG23,0,1)</f>
        <v>0</v>
      </c>
    </row>
    <row r="102" spans="1:8" ht="12.75">
      <c r="A102" t="str">
        <f t="shared" si="2"/>
        <v>0606024</v>
      </c>
      <c r="B102" s="1">
        <v>1</v>
      </c>
      <c r="C102" s="1">
        <v>90</v>
      </c>
      <c r="D102" s="1">
        <v>90</v>
      </c>
      <c r="E102" s="1" t="s">
        <v>767</v>
      </c>
      <c r="H102">
        <f>IF('Раздел 1'!AF22&gt;='Раздел 1'!AF24,0,1)</f>
        <v>0</v>
      </c>
    </row>
    <row r="103" spans="1:8" ht="12.75">
      <c r="A103" t="str">
        <f t="shared" si="2"/>
        <v>0606024</v>
      </c>
      <c r="B103" s="1">
        <v>1</v>
      </c>
      <c r="C103" s="1">
        <v>91</v>
      </c>
      <c r="D103" s="1">
        <v>91</v>
      </c>
      <c r="E103" s="1" t="s">
        <v>149</v>
      </c>
      <c r="H103">
        <f>IF('Раздел 1'!AG22&gt;='Раздел 1'!AG24,0,1)</f>
        <v>0</v>
      </c>
    </row>
    <row r="104" spans="1:8" ht="12.75">
      <c r="A104" t="str">
        <f t="shared" si="2"/>
        <v>0606024</v>
      </c>
      <c r="B104" s="1">
        <v>1</v>
      </c>
      <c r="C104" s="1">
        <v>92</v>
      </c>
      <c r="D104" s="1">
        <v>92</v>
      </c>
      <c r="E104" s="1" t="s">
        <v>768</v>
      </c>
      <c r="H104">
        <f>IF('Раздел 1'!AF22&gt;='Раздел 1'!AF25,0,1)</f>
        <v>0</v>
      </c>
    </row>
    <row r="105" spans="1:8" ht="12.75">
      <c r="A105" t="str">
        <f t="shared" si="2"/>
        <v>0606024</v>
      </c>
      <c r="B105" s="1">
        <v>1</v>
      </c>
      <c r="C105" s="1">
        <v>93</v>
      </c>
      <c r="D105" s="1">
        <v>93</v>
      </c>
      <c r="E105" s="1" t="s">
        <v>150</v>
      </c>
      <c r="H105">
        <f>IF('Раздел 1'!AG22&gt;='Раздел 1'!AG25,0,1)</f>
        <v>0</v>
      </c>
    </row>
    <row r="106" spans="1:8" ht="12.75">
      <c r="A106" t="str">
        <f t="shared" si="2"/>
        <v>0606024</v>
      </c>
      <c r="B106" s="1">
        <v>1</v>
      </c>
      <c r="C106" s="1">
        <v>94</v>
      </c>
      <c r="D106" s="1">
        <v>94</v>
      </c>
      <c r="E106" s="1" t="s">
        <v>151</v>
      </c>
      <c r="H106">
        <f>IF('Раздел 1'!Q21&gt;='Раздел 1'!R21,0,1)</f>
        <v>0</v>
      </c>
    </row>
    <row r="107" spans="1:8" ht="12.75">
      <c r="A107" t="str">
        <f t="shared" si="2"/>
        <v>0606024</v>
      </c>
      <c r="B107" s="1">
        <v>1</v>
      </c>
      <c r="C107" s="1">
        <v>95</v>
      </c>
      <c r="D107" s="1">
        <v>95</v>
      </c>
      <c r="E107" s="1" t="s">
        <v>152</v>
      </c>
      <c r="H107">
        <f>IF('Раздел 1'!Q22&gt;='Раздел 1'!R22,0,1)</f>
        <v>0</v>
      </c>
    </row>
    <row r="108" spans="1:8" ht="12.75">
      <c r="A108" t="str">
        <f t="shared" si="2"/>
        <v>0606024</v>
      </c>
      <c r="B108" s="1">
        <v>1</v>
      </c>
      <c r="C108" s="1">
        <v>96</v>
      </c>
      <c r="D108" s="1">
        <v>96</v>
      </c>
      <c r="E108" s="1" t="s">
        <v>153</v>
      </c>
      <c r="H108">
        <f>IF('Раздел 1'!Q23&gt;='Раздел 1'!R23,0,1)</f>
        <v>0</v>
      </c>
    </row>
    <row r="109" spans="1:8" ht="12.75">
      <c r="A109" t="str">
        <f t="shared" si="2"/>
        <v>0606024</v>
      </c>
      <c r="B109" s="1">
        <v>1</v>
      </c>
      <c r="C109" s="1">
        <v>97</v>
      </c>
      <c r="D109" s="1">
        <v>97</v>
      </c>
      <c r="E109" s="1" t="s">
        <v>154</v>
      </c>
      <c r="H109">
        <f>IF('Раздел 1'!Q24&gt;='Раздел 1'!R24,0,1)</f>
        <v>0</v>
      </c>
    </row>
    <row r="110" spans="1:8" ht="12.75">
      <c r="A110" t="str">
        <f t="shared" si="2"/>
        <v>0606024</v>
      </c>
      <c r="B110" s="1">
        <v>1</v>
      </c>
      <c r="C110" s="1">
        <v>98</v>
      </c>
      <c r="D110" s="1">
        <v>98</v>
      </c>
      <c r="E110" s="1" t="s">
        <v>155</v>
      </c>
      <c r="H110">
        <f>IF('Раздел 1'!Q25&gt;='Раздел 1'!R25,0,1)</f>
        <v>0</v>
      </c>
    </row>
    <row r="111" spans="1:8" ht="12.75">
      <c r="A111" t="str">
        <f t="shared" si="2"/>
        <v>0606024</v>
      </c>
      <c r="B111" s="1">
        <v>1</v>
      </c>
      <c r="C111" s="1">
        <v>99</v>
      </c>
      <c r="D111" s="1">
        <v>99</v>
      </c>
      <c r="E111" s="1" t="s">
        <v>156</v>
      </c>
      <c r="H111">
        <f>IF('Раздел 1'!Q26&gt;='Раздел 1'!R26,0,1)</f>
        <v>0</v>
      </c>
    </row>
    <row r="112" spans="1:8" ht="12.75">
      <c r="A112" t="str">
        <f t="shared" si="2"/>
        <v>0606024</v>
      </c>
      <c r="B112" s="1">
        <v>1</v>
      </c>
      <c r="C112" s="1">
        <v>100</v>
      </c>
      <c r="D112" s="1">
        <v>100</v>
      </c>
      <c r="E112" s="1" t="s">
        <v>157</v>
      </c>
      <c r="H112">
        <f>IF('Раздел 1'!Q27&gt;='Раздел 1'!R27,0,1)</f>
        <v>0</v>
      </c>
    </row>
    <row r="113" spans="1:8" ht="12.75">
      <c r="A113" t="str">
        <f t="shared" si="2"/>
        <v>0606024</v>
      </c>
      <c r="B113" s="1">
        <v>1</v>
      </c>
      <c r="C113" s="1">
        <v>101</v>
      </c>
      <c r="D113" s="1">
        <v>101</v>
      </c>
      <c r="E113" s="1" t="s">
        <v>158</v>
      </c>
      <c r="H113">
        <f>IF('Раздел 1'!Q28&gt;='Раздел 1'!R28,0,1)</f>
        <v>0</v>
      </c>
    </row>
    <row r="114" spans="1:8" ht="12.75">
      <c r="A114" t="str">
        <f t="shared" si="2"/>
        <v>0606024</v>
      </c>
      <c r="B114" s="1">
        <v>1</v>
      </c>
      <c r="C114" s="1">
        <v>102</v>
      </c>
      <c r="D114" s="1">
        <v>102</v>
      </c>
      <c r="E114" s="1" t="s">
        <v>159</v>
      </c>
      <c r="H114">
        <f>IF('Раздел 1'!Q29&gt;='Раздел 1'!R29,0,1)</f>
        <v>0</v>
      </c>
    </row>
    <row r="115" spans="1:8" ht="12.75">
      <c r="A115" t="str">
        <f t="shared" si="2"/>
        <v>0606024</v>
      </c>
      <c r="B115" s="1">
        <v>1</v>
      </c>
      <c r="C115" s="1">
        <v>103</v>
      </c>
      <c r="D115" s="1">
        <v>103</v>
      </c>
      <c r="E115" s="1" t="s">
        <v>160</v>
      </c>
      <c r="H115">
        <f>IF('Раздел 1'!Q30&gt;='Раздел 1'!R30,0,1)</f>
        <v>0</v>
      </c>
    </row>
    <row r="116" spans="1:8" ht="12.75">
      <c r="A116" t="str">
        <f t="shared" si="2"/>
        <v>0606024</v>
      </c>
      <c r="B116" s="1">
        <v>1</v>
      </c>
      <c r="C116" s="1">
        <v>104</v>
      </c>
      <c r="D116" s="1">
        <v>104</v>
      </c>
      <c r="E116" s="1" t="s">
        <v>161</v>
      </c>
      <c r="H116">
        <f>IF('Раздел 1'!S21&gt;='Раздел 1'!T21,0,1)</f>
        <v>0</v>
      </c>
    </row>
    <row r="117" spans="1:8" ht="12.75">
      <c r="A117" t="str">
        <f t="shared" si="2"/>
        <v>0606024</v>
      </c>
      <c r="B117" s="1">
        <v>1</v>
      </c>
      <c r="C117" s="1">
        <v>105</v>
      </c>
      <c r="D117" s="1">
        <v>105</v>
      </c>
      <c r="E117" s="1" t="s">
        <v>162</v>
      </c>
      <c r="H117">
        <f>IF('Раздел 1'!S22&gt;='Раздел 1'!T22,0,1)</f>
        <v>0</v>
      </c>
    </row>
    <row r="118" spans="1:8" ht="12.75">
      <c r="A118" t="str">
        <f t="shared" si="2"/>
        <v>0606024</v>
      </c>
      <c r="B118" s="1">
        <v>1</v>
      </c>
      <c r="C118" s="1">
        <v>106</v>
      </c>
      <c r="D118" s="1">
        <v>106</v>
      </c>
      <c r="E118" s="1" t="s">
        <v>163</v>
      </c>
      <c r="H118">
        <f>IF('Раздел 1'!S23&gt;='Раздел 1'!T23,0,1)</f>
        <v>0</v>
      </c>
    </row>
    <row r="119" spans="1:8" ht="12.75">
      <c r="A119" t="str">
        <f t="shared" si="2"/>
        <v>0606024</v>
      </c>
      <c r="B119" s="1">
        <v>1</v>
      </c>
      <c r="C119" s="1">
        <v>107</v>
      </c>
      <c r="D119" s="1">
        <v>107</v>
      </c>
      <c r="E119" s="1" t="s">
        <v>164</v>
      </c>
      <c r="H119">
        <f>IF('Раздел 1'!S24&gt;='Раздел 1'!T24,0,1)</f>
        <v>0</v>
      </c>
    </row>
    <row r="120" spans="1:8" ht="12.75">
      <c r="A120" t="str">
        <f t="shared" si="2"/>
        <v>0606024</v>
      </c>
      <c r="B120" s="1">
        <v>1</v>
      </c>
      <c r="C120" s="1">
        <v>108</v>
      </c>
      <c r="D120" s="1">
        <v>108</v>
      </c>
      <c r="E120" s="1" t="s">
        <v>165</v>
      </c>
      <c r="H120">
        <f>IF('Раздел 1'!S25&gt;='Раздел 1'!T25,0,1)</f>
        <v>0</v>
      </c>
    </row>
    <row r="121" spans="1:8" ht="12.75">
      <c r="A121" t="str">
        <f t="shared" si="2"/>
        <v>0606024</v>
      </c>
      <c r="B121" s="1">
        <v>1</v>
      </c>
      <c r="C121" s="1">
        <v>109</v>
      </c>
      <c r="D121" s="1">
        <v>109</v>
      </c>
      <c r="E121" s="1" t="s">
        <v>166</v>
      </c>
      <c r="H121">
        <f>IF('Раздел 1'!S26&gt;='Раздел 1'!T26,0,1)</f>
        <v>0</v>
      </c>
    </row>
    <row r="122" spans="1:8" ht="12.75">
      <c r="A122" t="str">
        <f t="shared" si="2"/>
        <v>0606024</v>
      </c>
      <c r="B122" s="1">
        <v>1</v>
      </c>
      <c r="C122" s="1">
        <v>110</v>
      </c>
      <c r="D122" s="1">
        <v>110</v>
      </c>
      <c r="E122" s="1" t="s">
        <v>167</v>
      </c>
      <c r="H122">
        <f>IF('Раздел 1'!S27&gt;='Раздел 1'!T27,0,1)</f>
        <v>0</v>
      </c>
    </row>
    <row r="123" spans="1:8" ht="12.75">
      <c r="A123" t="str">
        <f t="shared" si="2"/>
        <v>0606024</v>
      </c>
      <c r="B123" s="1">
        <v>1</v>
      </c>
      <c r="C123" s="1">
        <v>111</v>
      </c>
      <c r="D123" s="1">
        <v>111</v>
      </c>
      <c r="E123" s="1" t="s">
        <v>168</v>
      </c>
      <c r="H123">
        <f>IF('Раздел 1'!S28&gt;='Раздел 1'!T28,0,1)</f>
        <v>0</v>
      </c>
    </row>
    <row r="124" spans="1:8" ht="12.75">
      <c r="A124" t="str">
        <f t="shared" si="2"/>
        <v>0606024</v>
      </c>
      <c r="B124" s="1">
        <v>1</v>
      </c>
      <c r="C124" s="1">
        <v>112</v>
      </c>
      <c r="D124" s="1">
        <v>112</v>
      </c>
      <c r="E124" s="1" t="s">
        <v>169</v>
      </c>
      <c r="H124">
        <f>IF('Раздел 1'!S29&gt;='Раздел 1'!T29,0,1)</f>
        <v>0</v>
      </c>
    </row>
    <row r="125" spans="1:8" ht="12.75">
      <c r="A125" t="str">
        <f t="shared" si="2"/>
        <v>0606024</v>
      </c>
      <c r="B125" s="1">
        <v>1</v>
      </c>
      <c r="C125" s="1">
        <v>113</v>
      </c>
      <c r="D125" s="1">
        <v>113</v>
      </c>
      <c r="E125" s="1" t="s">
        <v>170</v>
      </c>
      <c r="H125">
        <f>IF('Раздел 1'!S30&gt;='Раздел 1'!T30,0,1)</f>
        <v>0</v>
      </c>
    </row>
    <row r="126" spans="1:8" ht="12.75">
      <c r="A126" t="str">
        <f t="shared" si="2"/>
        <v>0606024</v>
      </c>
      <c r="B126" s="1">
        <v>1</v>
      </c>
      <c r="C126" s="1">
        <v>114</v>
      </c>
      <c r="D126" s="1">
        <v>114</v>
      </c>
      <c r="E126" s="1" t="s">
        <v>769</v>
      </c>
      <c r="H126">
        <f>IF('Раздел 1'!U21=SUM('Раздел 1'!V21:AC21),0,1)</f>
        <v>0</v>
      </c>
    </row>
    <row r="127" spans="1:8" ht="12.75">
      <c r="A127" t="str">
        <f t="shared" si="2"/>
        <v>0606024</v>
      </c>
      <c r="B127" s="1">
        <v>1</v>
      </c>
      <c r="C127" s="1">
        <v>115</v>
      </c>
      <c r="D127" s="1">
        <v>115</v>
      </c>
      <c r="E127" s="1" t="s">
        <v>770</v>
      </c>
      <c r="H127">
        <f>IF('Раздел 1'!U22=SUM('Раздел 1'!V22:AC22),0,1)</f>
        <v>0</v>
      </c>
    </row>
    <row r="128" spans="1:8" ht="12.75">
      <c r="A128" t="str">
        <f t="shared" si="2"/>
        <v>0606024</v>
      </c>
      <c r="B128" s="1">
        <v>1</v>
      </c>
      <c r="C128" s="1">
        <v>116</v>
      </c>
      <c r="D128" s="1">
        <v>116</v>
      </c>
      <c r="E128" s="1" t="s">
        <v>771</v>
      </c>
      <c r="H128">
        <f>IF('Раздел 1'!U23=SUM('Раздел 1'!V23:AC23),0,1)</f>
        <v>0</v>
      </c>
    </row>
    <row r="129" spans="1:8" ht="12.75">
      <c r="A129" t="str">
        <f t="shared" si="2"/>
        <v>0606024</v>
      </c>
      <c r="B129" s="1">
        <v>1</v>
      </c>
      <c r="C129" s="1">
        <v>117</v>
      </c>
      <c r="D129" s="1">
        <v>117</v>
      </c>
      <c r="E129" s="1" t="s">
        <v>772</v>
      </c>
      <c r="H129">
        <f>IF('Раздел 1'!U24=SUM('Раздел 1'!V24:AC24),0,1)</f>
        <v>0</v>
      </c>
    </row>
    <row r="130" spans="1:8" ht="12.75">
      <c r="A130" t="str">
        <f t="shared" si="2"/>
        <v>0606024</v>
      </c>
      <c r="B130" s="1">
        <v>1</v>
      </c>
      <c r="C130" s="1">
        <v>118</v>
      </c>
      <c r="D130" s="1">
        <v>118</v>
      </c>
      <c r="E130" s="1" t="s">
        <v>773</v>
      </c>
      <c r="H130">
        <f>IF('Раздел 1'!U25=SUM('Раздел 1'!V25:AC25),0,1)</f>
        <v>0</v>
      </c>
    </row>
    <row r="131" spans="1:8" ht="12.75">
      <c r="A131" t="str">
        <f t="shared" si="2"/>
        <v>0606024</v>
      </c>
      <c r="B131" s="1">
        <v>1</v>
      </c>
      <c r="C131" s="1">
        <v>119</v>
      </c>
      <c r="D131" s="1">
        <v>119</v>
      </c>
      <c r="E131" s="1" t="s">
        <v>774</v>
      </c>
      <c r="H131">
        <f>IF('Раздел 1'!U26=SUM('Раздел 1'!V26:AC26),0,1)</f>
        <v>0</v>
      </c>
    </row>
    <row r="132" spans="1:8" ht="12.75">
      <c r="A132" t="str">
        <f t="shared" si="2"/>
        <v>0606024</v>
      </c>
      <c r="B132" s="1">
        <v>1</v>
      </c>
      <c r="C132" s="1">
        <v>120</v>
      </c>
      <c r="D132" s="1">
        <v>120</v>
      </c>
      <c r="E132" s="1" t="s">
        <v>775</v>
      </c>
      <c r="H132">
        <f>IF('Раздел 1'!U27=SUM('Раздел 1'!V27:AC27),0,1)</f>
        <v>0</v>
      </c>
    </row>
    <row r="133" spans="1:8" ht="12.75">
      <c r="A133" t="str">
        <f t="shared" si="2"/>
        <v>0606024</v>
      </c>
      <c r="B133" s="1">
        <v>1</v>
      </c>
      <c r="C133" s="1">
        <v>121</v>
      </c>
      <c r="D133" s="1">
        <v>121</v>
      </c>
      <c r="E133" s="1" t="s">
        <v>776</v>
      </c>
      <c r="H133">
        <f>IF('Раздел 1'!U28=SUM('Раздел 1'!V28:AC28),0,1)</f>
        <v>0</v>
      </c>
    </row>
    <row r="134" spans="1:8" ht="12.75">
      <c r="A134" t="str">
        <f t="shared" si="2"/>
        <v>0606024</v>
      </c>
      <c r="B134" s="1">
        <v>1</v>
      </c>
      <c r="C134" s="1">
        <v>122</v>
      </c>
      <c r="D134" s="1">
        <v>122</v>
      </c>
      <c r="E134" s="1" t="s">
        <v>777</v>
      </c>
      <c r="H134">
        <f>IF('Раздел 1'!U29=SUM('Раздел 1'!V29:AC29),0,1)</f>
        <v>0</v>
      </c>
    </row>
    <row r="135" spans="1:8" ht="12.75">
      <c r="A135" t="str">
        <f t="shared" si="2"/>
        <v>0606024</v>
      </c>
      <c r="B135" s="1">
        <v>1</v>
      </c>
      <c r="C135" s="1">
        <v>123</v>
      </c>
      <c r="D135" s="1">
        <v>123</v>
      </c>
      <c r="E135" s="1" t="s">
        <v>778</v>
      </c>
      <c r="H135">
        <f>IF('Раздел 1'!U30=SUM('Раздел 1'!V30:AC30),0,1)</f>
        <v>0</v>
      </c>
    </row>
    <row r="136" spans="1:8" ht="12.75">
      <c r="A136" t="str">
        <f t="shared" si="2"/>
        <v>0606024</v>
      </c>
      <c r="B136" s="1">
        <v>1</v>
      </c>
      <c r="C136" s="1">
        <v>124</v>
      </c>
      <c r="D136" s="1">
        <v>124</v>
      </c>
      <c r="E136" s="1" t="s">
        <v>779</v>
      </c>
      <c r="H136">
        <f>IF('Раздел 1'!AD21='Раздел 1'!P21+'Раздел 1'!Q21-'Раздел 1'!S21-'Раздел 1'!U21,0,1)</f>
        <v>0</v>
      </c>
    </row>
    <row r="137" spans="1:8" ht="12.75">
      <c r="A137" t="str">
        <f t="shared" si="2"/>
        <v>0606024</v>
      </c>
      <c r="B137" s="1">
        <v>1</v>
      </c>
      <c r="C137" s="1">
        <v>125</v>
      </c>
      <c r="D137" s="1">
        <v>125</v>
      </c>
      <c r="E137" s="1" t="s">
        <v>780</v>
      </c>
      <c r="H137">
        <f>IF('Раздел 1'!AD22='Раздел 1'!P22+'Раздел 1'!Q22-'Раздел 1'!S22-'Раздел 1'!U22,0,1)</f>
        <v>0</v>
      </c>
    </row>
    <row r="138" spans="1:8" ht="12.75">
      <c r="A138" t="str">
        <f t="shared" si="2"/>
        <v>0606024</v>
      </c>
      <c r="B138" s="1">
        <v>1</v>
      </c>
      <c r="C138" s="1">
        <v>126</v>
      </c>
      <c r="D138" s="1">
        <v>126</v>
      </c>
      <c r="E138" s="1" t="s">
        <v>781</v>
      </c>
      <c r="H138">
        <f>IF('Раздел 1'!AD23='Раздел 1'!P23+'Раздел 1'!Q23-'Раздел 1'!S23-'Раздел 1'!U23,0,1)</f>
        <v>0</v>
      </c>
    </row>
    <row r="139" spans="1:8" ht="12.75">
      <c r="A139" t="str">
        <f t="shared" si="2"/>
        <v>0606024</v>
      </c>
      <c r="B139" s="1">
        <v>1</v>
      </c>
      <c r="C139" s="1">
        <v>127</v>
      </c>
      <c r="D139" s="1">
        <v>127</v>
      </c>
      <c r="E139" s="1" t="s">
        <v>782</v>
      </c>
      <c r="H139">
        <f>IF('Раздел 1'!AD24='Раздел 1'!P24+'Раздел 1'!Q24-'Раздел 1'!S24-'Раздел 1'!U24,0,1)</f>
        <v>0</v>
      </c>
    </row>
    <row r="140" spans="1:8" ht="12.75">
      <c r="A140" t="str">
        <f t="shared" si="2"/>
        <v>0606024</v>
      </c>
      <c r="B140" s="1">
        <v>1</v>
      </c>
      <c r="C140" s="1">
        <v>128</v>
      </c>
      <c r="D140" s="1">
        <v>128</v>
      </c>
      <c r="E140" s="1" t="s">
        <v>783</v>
      </c>
      <c r="H140">
        <f>IF('Раздел 1'!AD25='Раздел 1'!P25+'Раздел 1'!Q25-'Раздел 1'!S25-'Раздел 1'!U25,0,1)</f>
        <v>0</v>
      </c>
    </row>
    <row r="141" spans="1:8" ht="12.75">
      <c r="A141" t="str">
        <f t="shared" si="2"/>
        <v>0606024</v>
      </c>
      <c r="B141" s="1">
        <v>1</v>
      </c>
      <c r="C141" s="1">
        <v>129</v>
      </c>
      <c r="D141" s="1">
        <v>129</v>
      </c>
      <c r="E141" s="1" t="s">
        <v>784</v>
      </c>
      <c r="H141">
        <f>IF('Раздел 1'!AD26='Раздел 1'!P26+'Раздел 1'!Q26-'Раздел 1'!S26-'Раздел 1'!U26,0,1)</f>
        <v>0</v>
      </c>
    </row>
    <row r="142" spans="1:8" ht="12.75">
      <c r="A142" t="str">
        <f t="shared" si="2"/>
        <v>0606024</v>
      </c>
      <c r="B142" s="1">
        <v>1</v>
      </c>
      <c r="C142" s="1">
        <v>130</v>
      </c>
      <c r="D142" s="1">
        <v>130</v>
      </c>
      <c r="E142" s="1" t="s">
        <v>785</v>
      </c>
      <c r="H142">
        <f>IF('Раздел 1'!AD27='Раздел 1'!P27+'Раздел 1'!Q27-'Раздел 1'!S27-'Раздел 1'!U27,0,1)</f>
        <v>0</v>
      </c>
    </row>
    <row r="143" spans="1:8" ht="12.75">
      <c r="A143" t="str">
        <f t="shared" si="2"/>
        <v>0606024</v>
      </c>
      <c r="B143" s="1">
        <v>1</v>
      </c>
      <c r="C143" s="1">
        <v>131</v>
      </c>
      <c r="D143" s="1">
        <v>131</v>
      </c>
      <c r="E143" s="1" t="s">
        <v>786</v>
      </c>
      <c r="H143">
        <f>IF('Раздел 1'!AD28='Раздел 1'!P28+'Раздел 1'!Q28-'Раздел 1'!S28-'Раздел 1'!U28,0,1)</f>
        <v>0</v>
      </c>
    </row>
    <row r="144" spans="1:8" ht="12.75">
      <c r="A144" t="str">
        <f t="shared" si="2"/>
        <v>0606024</v>
      </c>
      <c r="B144" s="1">
        <v>1</v>
      </c>
      <c r="C144" s="1">
        <v>132</v>
      </c>
      <c r="D144" s="1">
        <v>132</v>
      </c>
      <c r="E144" s="1" t="s">
        <v>787</v>
      </c>
      <c r="H144">
        <f>IF('Раздел 1'!AD29='Раздел 1'!P29+'Раздел 1'!Q29-'Раздел 1'!S29-'Раздел 1'!U29,0,1)</f>
        <v>0</v>
      </c>
    </row>
    <row r="145" spans="1:8" ht="12.75">
      <c r="A145" t="str">
        <f t="shared" si="2"/>
        <v>0606024</v>
      </c>
      <c r="B145" s="1">
        <v>1</v>
      </c>
      <c r="C145" s="1">
        <v>133</v>
      </c>
      <c r="D145" s="1">
        <v>133</v>
      </c>
      <c r="E145" s="1" t="s">
        <v>788</v>
      </c>
      <c r="H145">
        <f>IF('Раздел 1'!AD30='Раздел 1'!P30+'Раздел 1'!Q30-'Раздел 1'!S30-'Раздел 1'!U30,0,1)</f>
        <v>0</v>
      </c>
    </row>
    <row r="146" spans="1:8" ht="12.75">
      <c r="A146" t="str">
        <f t="shared" si="2"/>
        <v>0606024</v>
      </c>
      <c r="B146" s="1">
        <v>1</v>
      </c>
      <c r="C146" s="1">
        <v>134</v>
      </c>
      <c r="D146" s="1">
        <v>134</v>
      </c>
      <c r="E146" s="1" t="s">
        <v>789</v>
      </c>
      <c r="H146">
        <f>IF('Раздел 1'!AD21&gt;='Раздел 1'!AE21,0,1)</f>
        <v>0</v>
      </c>
    </row>
    <row r="147" spans="1:8" ht="12.75">
      <c r="A147" t="str">
        <f t="shared" si="2"/>
        <v>0606024</v>
      </c>
      <c r="B147" s="1">
        <v>1</v>
      </c>
      <c r="C147" s="1">
        <v>135</v>
      </c>
      <c r="D147" s="1">
        <v>135</v>
      </c>
      <c r="E147" s="1" t="s">
        <v>790</v>
      </c>
      <c r="H147">
        <f>IF('Раздел 1'!AD22&gt;='Раздел 1'!AE22,0,1)</f>
        <v>0</v>
      </c>
    </row>
    <row r="148" spans="1:8" ht="12.75">
      <c r="A148" t="str">
        <f t="shared" si="2"/>
        <v>0606024</v>
      </c>
      <c r="B148" s="1">
        <v>1</v>
      </c>
      <c r="C148" s="1">
        <v>136</v>
      </c>
      <c r="D148" s="1">
        <v>136</v>
      </c>
      <c r="E148" s="1" t="s">
        <v>791</v>
      </c>
      <c r="H148">
        <f>IF('Раздел 1'!AD23&gt;='Раздел 1'!AE23,0,1)</f>
        <v>0</v>
      </c>
    </row>
    <row r="149" spans="1:8" ht="12.75">
      <c r="A149" t="str">
        <f t="shared" si="2"/>
        <v>0606024</v>
      </c>
      <c r="B149" s="1">
        <v>1</v>
      </c>
      <c r="C149" s="1">
        <v>137</v>
      </c>
      <c r="D149" s="1">
        <v>137</v>
      </c>
      <c r="E149" s="1" t="s">
        <v>792</v>
      </c>
      <c r="H149">
        <f>IF('Раздел 1'!AD24&gt;='Раздел 1'!AE24,0,1)</f>
        <v>0</v>
      </c>
    </row>
    <row r="150" spans="1:8" ht="12.75">
      <c r="A150" t="str">
        <f t="shared" si="2"/>
        <v>0606024</v>
      </c>
      <c r="B150" s="1">
        <v>1</v>
      </c>
      <c r="C150" s="1">
        <v>138</v>
      </c>
      <c r="D150" s="1">
        <v>138</v>
      </c>
      <c r="E150" s="1" t="s">
        <v>793</v>
      </c>
      <c r="H150">
        <f>IF('Раздел 1'!AD25&gt;='Раздел 1'!AE25,0,1)</f>
        <v>0</v>
      </c>
    </row>
    <row r="151" spans="1:8" ht="12.75">
      <c r="A151" t="str">
        <f t="shared" si="2"/>
        <v>0606024</v>
      </c>
      <c r="B151" s="1">
        <v>1</v>
      </c>
      <c r="C151" s="1">
        <v>139</v>
      </c>
      <c r="D151" s="1">
        <v>139</v>
      </c>
      <c r="E151" s="1" t="s">
        <v>794</v>
      </c>
      <c r="H151">
        <f>IF('Раздел 1'!AD26&gt;='Раздел 1'!AE26,0,1)</f>
        <v>0</v>
      </c>
    </row>
    <row r="152" spans="1:8" ht="12.75">
      <c r="A152" t="str">
        <f t="shared" si="2"/>
        <v>0606024</v>
      </c>
      <c r="B152" s="1">
        <v>1</v>
      </c>
      <c r="C152" s="1">
        <v>140</v>
      </c>
      <c r="D152" s="1">
        <v>140</v>
      </c>
      <c r="E152" s="1" t="s">
        <v>795</v>
      </c>
      <c r="H152">
        <f>IF('Раздел 1'!AD27&gt;='Раздел 1'!AE27,0,1)</f>
        <v>0</v>
      </c>
    </row>
    <row r="153" spans="1:8" ht="12.75">
      <c r="A153" t="str">
        <f t="shared" si="2"/>
        <v>0606024</v>
      </c>
      <c r="B153" s="1">
        <v>1</v>
      </c>
      <c r="C153" s="1">
        <v>141</v>
      </c>
      <c r="D153" s="1">
        <v>141</v>
      </c>
      <c r="E153" s="1" t="s">
        <v>796</v>
      </c>
      <c r="H153">
        <f>IF('Раздел 1'!AD28&gt;='Раздел 1'!AE28,0,1)</f>
        <v>0</v>
      </c>
    </row>
    <row r="154" spans="1:8" ht="12.75">
      <c r="A154" t="str">
        <f t="shared" si="2"/>
        <v>0606024</v>
      </c>
      <c r="B154" s="1">
        <v>1</v>
      </c>
      <c r="C154" s="1">
        <v>142</v>
      </c>
      <c r="D154" s="1">
        <v>142</v>
      </c>
      <c r="E154" s="1" t="s">
        <v>797</v>
      </c>
      <c r="H154">
        <f>IF('Раздел 1'!AD29&gt;='Раздел 1'!AE29,0,1)</f>
        <v>0</v>
      </c>
    </row>
    <row r="155" spans="1:8" ht="12.75">
      <c r="A155" t="str">
        <f t="shared" si="2"/>
        <v>0606024</v>
      </c>
      <c r="B155" s="1">
        <v>1</v>
      </c>
      <c r="C155" s="1">
        <v>143</v>
      </c>
      <c r="D155" s="1">
        <v>143</v>
      </c>
      <c r="E155" s="1" t="s">
        <v>798</v>
      </c>
      <c r="H155">
        <f>IF('Раздел 1'!AD30&gt;='Раздел 1'!AE30,0,1)</f>
        <v>0</v>
      </c>
    </row>
    <row r="156" spans="1:8" s="1" customFormat="1" ht="12.75">
      <c r="A156" s="1" t="str">
        <f t="shared" si="2"/>
        <v>0606024</v>
      </c>
      <c r="B156" s="1">
        <v>1</v>
      </c>
      <c r="C156" s="1">
        <v>144</v>
      </c>
      <c r="D156" s="1">
        <v>144</v>
      </c>
      <c r="E156" s="1" t="s">
        <v>799</v>
      </c>
      <c r="H156" s="1">
        <f>IF(OR(AND(('Раздел 1'!P21+'Раздел 1'!AD21)=0,'Раздел 1'!P31=0),AND(('Раздел 1'!P21+'Раздел 1'!AD21)&gt;0,'Раздел 1'!P31&gt;0)),0,IF(('Раздел 1'!P21+'Раздел 1'!AD21)=0,0,1))</f>
        <v>0</v>
      </c>
    </row>
    <row r="157" spans="1:8" s="1" customFormat="1" ht="12.75">
      <c r="A157" s="1" t="str">
        <f t="shared" si="2"/>
        <v>0606024</v>
      </c>
      <c r="B157" s="1">
        <v>1</v>
      </c>
      <c r="C157" s="1">
        <v>145</v>
      </c>
      <c r="D157" s="1">
        <v>145</v>
      </c>
      <c r="E157" s="1" t="s">
        <v>810</v>
      </c>
      <c r="H157" s="1">
        <f>IF(OR(AND('Раздел 1'!AD21=0,'Раздел 1'!AF21=0),AND('Раздел 1'!AD21&gt;0,'Раздел 1'!AF21&gt;0)),0,IF('Раздел 1'!AD21=0,0,1))</f>
        <v>0</v>
      </c>
    </row>
    <row r="158" spans="1:8" s="1" customFormat="1" ht="12.75">
      <c r="A158" s="1" t="str">
        <f aca="true" t="shared" si="3" ref="A158:A176">P_3</f>
        <v>0606024</v>
      </c>
      <c r="B158" s="1">
        <v>1</v>
      </c>
      <c r="C158" s="1">
        <v>146</v>
      </c>
      <c r="D158" s="1">
        <v>146</v>
      </c>
      <c r="E158" s="1" t="s">
        <v>802</v>
      </c>
      <c r="H158" s="1">
        <f>IF(OR(AND('Раздел 1'!AD22=0,'Раздел 1'!AF22=0),AND('Раздел 1'!AD22&gt;0,'Раздел 1'!AF22&gt;0)),0,IF('Раздел 1'!AD22=0,0,1))</f>
        <v>0</v>
      </c>
    </row>
    <row r="159" spans="1:8" s="1" customFormat="1" ht="12.75">
      <c r="A159" s="1" t="str">
        <f t="shared" si="3"/>
        <v>0606024</v>
      </c>
      <c r="B159" s="1">
        <v>1</v>
      </c>
      <c r="C159" s="1">
        <v>147</v>
      </c>
      <c r="D159" s="1">
        <v>147</v>
      </c>
      <c r="E159" s="1" t="s">
        <v>803</v>
      </c>
      <c r="H159" s="1">
        <f>IF(OR(AND('Раздел 1'!AD29=0,'Раздел 1'!AF29=0),AND('Раздел 1'!AD29&gt;0,'Раздел 1'!AF29&gt;0)),0,IF('Раздел 1'!AD29=0,0,1))</f>
        <v>0</v>
      </c>
    </row>
    <row r="160" spans="1:8" s="1" customFormat="1" ht="12.75">
      <c r="A160" s="1" t="str">
        <f t="shared" si="3"/>
        <v>0606024</v>
      </c>
      <c r="B160" s="1">
        <v>1</v>
      </c>
      <c r="C160" s="1">
        <v>148</v>
      </c>
      <c r="D160" s="1">
        <v>148</v>
      </c>
      <c r="E160" s="1" t="s">
        <v>804</v>
      </c>
      <c r="H160" s="1">
        <f>IF(OR(AND('Раздел 1'!AD30=0,'Раздел 1'!AF30=0),AND('Раздел 1'!AD30&gt;0,'Раздел 1'!AF30&gt;0)),0,IF('Раздел 1'!AD30=0,0,1))</f>
        <v>0</v>
      </c>
    </row>
    <row r="161" spans="1:8" s="1" customFormat="1" ht="12.75">
      <c r="A161" s="1" t="str">
        <f t="shared" si="3"/>
        <v>0606024</v>
      </c>
      <c r="B161" s="1">
        <v>1</v>
      </c>
      <c r="C161" s="1">
        <v>149</v>
      </c>
      <c r="D161" s="1">
        <v>149</v>
      </c>
      <c r="E161" s="1" t="s">
        <v>805</v>
      </c>
      <c r="H161" s="1">
        <f>IF(OR(AND(('Раздел 1'!AF23+'Раздел 1'!AG23)=0,'Раздел 1'!AD23=0),AND(('Раздел 1'!AF23+'Раздел 1'!AG23)&gt;0,'Раздел 1'!AD23&gt;0)),0,IF(('Раздел 1'!AD23)=0,0,1))</f>
        <v>0</v>
      </c>
    </row>
    <row r="162" spans="1:8" s="1" customFormat="1" ht="12.75">
      <c r="A162" s="1" t="str">
        <f t="shared" si="3"/>
        <v>0606024</v>
      </c>
      <c r="B162" s="1">
        <v>1</v>
      </c>
      <c r="C162" s="1">
        <v>150</v>
      </c>
      <c r="D162" s="1">
        <v>150</v>
      </c>
      <c r="E162" s="1" t="s">
        <v>806</v>
      </c>
      <c r="H162" s="1">
        <f>IF(OR(AND(('Раздел 1'!AF24+'Раздел 1'!AG24)=0,'Раздел 1'!AD24=0),AND(('Раздел 1'!AF24+'Раздел 1'!AG24)&gt;0,'Раздел 1'!AD24&gt;0)),0,IF(('Раздел 1'!AD24)=0,0,1))</f>
        <v>0</v>
      </c>
    </row>
    <row r="163" spans="1:8" s="1" customFormat="1" ht="12.75">
      <c r="A163" s="1" t="str">
        <f t="shared" si="3"/>
        <v>0606024</v>
      </c>
      <c r="B163" s="1">
        <v>1</v>
      </c>
      <c r="C163" s="1">
        <v>151</v>
      </c>
      <c r="D163" s="1">
        <v>151</v>
      </c>
      <c r="E163" s="1" t="s">
        <v>807</v>
      </c>
      <c r="H163" s="1">
        <f>IF(OR(AND(('Раздел 1'!AF25+'Раздел 1'!AG25)=0,'Раздел 1'!AD25=0),AND(('Раздел 1'!AF25+'Раздел 1'!AG25)&gt;0,'Раздел 1'!AD25&gt;0)),0,IF(('Раздел 1'!AD25)=0,0,1))</f>
        <v>0</v>
      </c>
    </row>
    <row r="164" spans="1:8" s="1" customFormat="1" ht="12.75">
      <c r="A164" s="1" t="str">
        <f t="shared" si="3"/>
        <v>0606024</v>
      </c>
      <c r="B164" s="1">
        <v>1</v>
      </c>
      <c r="C164" s="1">
        <v>152</v>
      </c>
      <c r="D164" s="1">
        <v>152</v>
      </c>
      <c r="E164" s="1" t="s">
        <v>808</v>
      </c>
      <c r="H164" s="1">
        <f>IF(OR(AND(('Раздел 1'!AF26+'Раздел 1'!AG26)=0,'Раздел 1'!AD26=0),AND(('Раздел 1'!AF26+'Раздел 1'!AG26)&gt;0,'Раздел 1'!AD26&gt;0)),0,IF(('Раздел 1'!AD26)=0,0,1))</f>
        <v>0</v>
      </c>
    </row>
    <row r="165" spans="1:8" s="1" customFormat="1" ht="12.75">
      <c r="A165" s="1" t="str">
        <f t="shared" si="3"/>
        <v>0606024</v>
      </c>
      <c r="B165" s="1">
        <v>1</v>
      </c>
      <c r="C165" s="1">
        <v>153</v>
      </c>
      <c r="D165" s="1">
        <v>153</v>
      </c>
      <c r="E165" s="1" t="s">
        <v>809</v>
      </c>
      <c r="H165" s="1">
        <f>IF(OR(AND(('Раздел 1'!AF27+'Раздел 1'!AG27)=0,'Раздел 1'!AD27=0),AND(('Раздел 1'!AF27+'Раздел 1'!AG27)&gt;0,'Раздел 1'!AD27&gt;0)),0,IF(('Раздел 1'!AD27)=0,0,1))</f>
        <v>0</v>
      </c>
    </row>
    <row r="166" spans="1:8" s="1" customFormat="1" ht="12.75">
      <c r="A166" s="1" t="str">
        <f t="shared" si="3"/>
        <v>0606024</v>
      </c>
      <c r="B166" s="1">
        <v>1</v>
      </c>
      <c r="C166" s="1">
        <v>154</v>
      </c>
      <c r="D166" s="1">
        <v>154</v>
      </c>
      <c r="E166" s="1" t="s">
        <v>800</v>
      </c>
      <c r="H166" s="1">
        <f>IF(OR(AND('Раздел 1'!AD28=0,'Раздел 1'!AG28=0),AND('Раздел 1'!AD28,'Раздел 1'!AG28&gt;0)),0,IF('Раздел 1'!AD28=0,0,1))</f>
        <v>0</v>
      </c>
    </row>
    <row r="167" spans="1:8" s="1" customFormat="1" ht="12.75">
      <c r="A167" s="1" t="str">
        <f t="shared" si="3"/>
        <v>0606024</v>
      </c>
      <c r="B167" s="1">
        <v>1</v>
      </c>
      <c r="C167" s="1">
        <v>155</v>
      </c>
      <c r="D167" s="1">
        <v>155</v>
      </c>
      <c r="E167" s="1" t="s">
        <v>811</v>
      </c>
      <c r="H167" s="1">
        <f>IF(OR(AND('Раздел 1'!AD21=0,'Раздел 1'!AF21=0),AND('Раздел 1'!AD21,'Раздел 1'!AF21&gt;0)),0,IF('Раздел 1'!AF21=0,0,1))</f>
        <v>0</v>
      </c>
    </row>
    <row r="168" spans="1:8" s="1" customFormat="1" ht="12.75">
      <c r="A168" s="1" t="str">
        <f t="shared" si="3"/>
        <v>0606024</v>
      </c>
      <c r="B168" s="1">
        <v>1</v>
      </c>
      <c r="C168" s="1">
        <v>156</v>
      </c>
      <c r="D168" s="1">
        <v>156</v>
      </c>
      <c r="E168" s="1" t="s">
        <v>812</v>
      </c>
      <c r="H168" s="1">
        <f>IF(OR(AND('Раздел 1'!AD22=0,'Раздел 1'!AF22=0),AND('Раздел 1'!AD22,'Раздел 1'!AF22&gt;0)),0,IF('Раздел 1'!AF22=0,0,1))</f>
        <v>0</v>
      </c>
    </row>
    <row r="169" spans="1:8" s="1" customFormat="1" ht="12.75">
      <c r="A169" s="1" t="str">
        <f t="shared" si="3"/>
        <v>0606024</v>
      </c>
      <c r="B169" s="1">
        <v>1</v>
      </c>
      <c r="C169" s="1">
        <v>157</v>
      </c>
      <c r="D169" s="1">
        <v>157</v>
      </c>
      <c r="E169" s="1" t="s">
        <v>813</v>
      </c>
      <c r="H169" s="1">
        <f>IF(OR(AND('Раздел 1'!AD29=0,'Раздел 1'!AF29=0),AND('Раздел 1'!AD29,'Раздел 1'!AF29&gt;0)),0,IF('Раздел 1'!AF29=0,0,1))</f>
        <v>0</v>
      </c>
    </row>
    <row r="170" spans="1:8" s="1" customFormat="1" ht="12.75">
      <c r="A170" s="1" t="str">
        <f t="shared" si="3"/>
        <v>0606024</v>
      </c>
      <c r="B170" s="1">
        <v>1</v>
      </c>
      <c r="C170" s="1">
        <v>158</v>
      </c>
      <c r="D170" s="1">
        <v>158</v>
      </c>
      <c r="E170" s="1" t="s">
        <v>814</v>
      </c>
      <c r="H170" s="1">
        <f>IF(OR(AND('Раздел 1'!AD30=0,'Раздел 1'!AF30=0),AND('Раздел 1'!AD30,'Раздел 1'!AF30&gt;0)),0,IF('Раздел 1'!AF30=0,0,1))</f>
        <v>0</v>
      </c>
    </row>
    <row r="171" spans="1:8" s="1" customFormat="1" ht="12.75">
      <c r="A171" s="1" t="str">
        <f t="shared" si="3"/>
        <v>0606024</v>
      </c>
      <c r="B171" s="1">
        <v>1</v>
      </c>
      <c r="C171" s="1">
        <v>159</v>
      </c>
      <c r="D171" s="1">
        <v>159</v>
      </c>
      <c r="E171" s="1" t="s">
        <v>815</v>
      </c>
      <c r="H171" s="1">
        <f>IF(OR(AND(('Раздел 1'!AF23+'Раздел 1'!AG23)=0,'Раздел 1'!AD23=0),AND(('Раздел 1'!AF23+'Раздел 1'!AG23)&gt;0,'Раздел 1'!AD23&gt;0)),0,IF(('Раздел 1'!AF23+'Раздел 1'!AG23)=0,0,1))</f>
        <v>0</v>
      </c>
    </row>
    <row r="172" spans="1:8" s="1" customFormat="1" ht="12.75">
      <c r="A172" s="1" t="str">
        <f t="shared" si="3"/>
        <v>0606024</v>
      </c>
      <c r="B172" s="1">
        <v>1</v>
      </c>
      <c r="C172" s="1">
        <v>160</v>
      </c>
      <c r="D172" s="1">
        <v>160</v>
      </c>
      <c r="E172" s="1" t="s">
        <v>816</v>
      </c>
      <c r="H172" s="1">
        <f>IF(OR(AND(('Раздел 1'!AF24+'Раздел 1'!AG24)=0,'Раздел 1'!AD24=0),AND(('Раздел 1'!AF24+'Раздел 1'!AG24)&gt;0,'Раздел 1'!AD24&gt;0)),0,IF(('Раздел 1'!AF24+'Раздел 1'!AG24)=0,0,1))</f>
        <v>0</v>
      </c>
    </row>
    <row r="173" spans="1:8" s="1" customFormat="1" ht="12.75">
      <c r="A173" s="1" t="str">
        <f t="shared" si="3"/>
        <v>0606024</v>
      </c>
      <c r="B173" s="1">
        <v>1</v>
      </c>
      <c r="C173" s="1">
        <v>161</v>
      </c>
      <c r="D173" s="1">
        <v>161</v>
      </c>
      <c r="E173" s="1" t="s">
        <v>817</v>
      </c>
      <c r="H173" s="1">
        <f>IF(OR(AND(('Раздел 1'!AF25+'Раздел 1'!AG25)=0,'Раздел 1'!AD25=0),AND(('Раздел 1'!AF25+'Раздел 1'!AG25)&gt;0,'Раздел 1'!AD25&gt;0)),0,IF(('Раздел 1'!AF25+'Раздел 1'!AG25)=0,0,1))</f>
        <v>0</v>
      </c>
    </row>
    <row r="174" spans="1:8" s="1" customFormat="1" ht="12.75">
      <c r="A174" s="1" t="str">
        <f t="shared" si="3"/>
        <v>0606024</v>
      </c>
      <c r="B174" s="1">
        <v>1</v>
      </c>
      <c r="C174" s="1">
        <v>162</v>
      </c>
      <c r="D174" s="1">
        <v>162</v>
      </c>
      <c r="E174" s="1" t="s">
        <v>818</v>
      </c>
      <c r="H174" s="1">
        <f>IF(OR(AND(('Раздел 1'!AF26+'Раздел 1'!AG26)=0,'Раздел 1'!AD26=0),AND(('Раздел 1'!AF26+'Раздел 1'!AG26)&gt;0,'Раздел 1'!AD26&gt;0)),0,IF(('Раздел 1'!AF26+'Раздел 1'!AG26)=0,0,1))</f>
        <v>0</v>
      </c>
    </row>
    <row r="175" spans="1:8" s="1" customFormat="1" ht="12.75">
      <c r="A175" s="1" t="str">
        <f t="shared" si="3"/>
        <v>0606024</v>
      </c>
      <c r="B175" s="1">
        <v>1</v>
      </c>
      <c r="C175" s="1">
        <v>163</v>
      </c>
      <c r="D175" s="1">
        <v>163</v>
      </c>
      <c r="E175" s="1" t="s">
        <v>819</v>
      </c>
      <c r="H175" s="1">
        <f>IF(OR(AND(('Раздел 1'!AF27+'Раздел 1'!AG27)=0,'Раздел 1'!AD27=0),AND(('Раздел 1'!AF27+'Раздел 1'!AG27)&gt;0,'Раздел 1'!AD27&gt;0)),0,IF(('Раздел 1'!AF27+'Раздел 1'!AG27)=0,0,1))</f>
        <v>0</v>
      </c>
    </row>
    <row r="176" spans="1:8" ht="12.75">
      <c r="A176" t="str">
        <f t="shared" si="3"/>
        <v>0606024</v>
      </c>
      <c r="B176" s="1">
        <v>1</v>
      </c>
      <c r="C176" s="1">
        <v>164</v>
      </c>
      <c r="D176" s="1">
        <v>164</v>
      </c>
      <c r="E176" s="1" t="s">
        <v>801</v>
      </c>
      <c r="H176">
        <f>IF(OR(AND('Раздел 1'!AD28=0,'Раздел 1'!AG28=0),AND('Раздел 1'!AD28,'Раздел 1'!AG28&gt;0)),0,IF('Раздел 1'!AG28=0,0,1))</f>
        <v>0</v>
      </c>
    </row>
    <row r="177" spans="1:8" ht="12.75">
      <c r="A177" s="39" t="str">
        <f>P_3</f>
        <v>0606024</v>
      </c>
      <c r="B177" s="39">
        <v>2</v>
      </c>
      <c r="C177" s="39">
        <v>0</v>
      </c>
      <c r="D177" s="39">
        <v>0</v>
      </c>
      <c r="E177" s="39" t="str">
        <f>CONCATENATE("Количество ошибок в разделе 2: ",H177)</f>
        <v>Количество ошибок в разделе 2: 0</v>
      </c>
      <c r="F177" s="39"/>
      <c r="G177" s="39"/>
      <c r="H177" s="39">
        <f>SUM(H178:H274)</f>
        <v>0</v>
      </c>
    </row>
    <row r="178" spans="1:8" ht="12.75">
      <c r="A178" t="str">
        <f aca="true" t="shared" si="4" ref="A178:A216">P_3</f>
        <v>0606024</v>
      </c>
      <c r="B178" s="1">
        <v>2</v>
      </c>
      <c r="C178" s="1">
        <v>1</v>
      </c>
      <c r="D178" s="1">
        <v>1</v>
      </c>
      <c r="E178" s="1" t="s">
        <v>1063</v>
      </c>
      <c r="H178">
        <f>IF('Раздел 2'!P21=SUM('Раздел 2'!P22:P24),0,1)</f>
        <v>0</v>
      </c>
    </row>
    <row r="179" spans="1:8" ht="12.75">
      <c r="A179" t="str">
        <f t="shared" si="4"/>
        <v>0606024</v>
      </c>
      <c r="B179" s="1">
        <v>2</v>
      </c>
      <c r="C179" s="1">
        <v>2</v>
      </c>
      <c r="D179" s="1">
        <v>2</v>
      </c>
      <c r="E179" s="1" t="s">
        <v>1064</v>
      </c>
      <c r="H179">
        <f>IF('Раздел 2'!Q21=SUM('Раздел 2'!Q22:Q24),0,1)</f>
        <v>0</v>
      </c>
    </row>
    <row r="180" spans="1:8" ht="12.75">
      <c r="A180" t="str">
        <f t="shared" si="4"/>
        <v>0606024</v>
      </c>
      <c r="B180" s="1">
        <v>2</v>
      </c>
      <c r="C180" s="1">
        <v>3</v>
      </c>
      <c r="D180" s="1">
        <v>3</v>
      </c>
      <c r="E180" s="1" t="s">
        <v>1065</v>
      </c>
      <c r="H180">
        <f>IF('Раздел 2'!R21=SUM('Раздел 2'!R22:R24),0,1)</f>
        <v>0</v>
      </c>
    </row>
    <row r="181" spans="1:8" ht="12.75">
      <c r="A181" t="str">
        <f t="shared" si="4"/>
        <v>0606024</v>
      </c>
      <c r="B181" s="1">
        <v>2</v>
      </c>
      <c r="C181" s="1">
        <v>4</v>
      </c>
      <c r="D181" s="1">
        <v>4</v>
      </c>
      <c r="E181" s="1" t="s">
        <v>1066</v>
      </c>
      <c r="H181">
        <f>IF('Раздел 2'!S21=SUM('Раздел 2'!S22:S24),0,1)</f>
        <v>0</v>
      </c>
    </row>
    <row r="182" spans="1:8" ht="12.75">
      <c r="A182" t="str">
        <f t="shared" si="4"/>
        <v>0606024</v>
      </c>
      <c r="B182" s="1">
        <v>2</v>
      </c>
      <c r="C182" s="1">
        <v>5</v>
      </c>
      <c r="D182" s="1">
        <v>5</v>
      </c>
      <c r="E182" s="1" t="s">
        <v>1067</v>
      </c>
      <c r="H182">
        <f>IF('Раздел 2'!T21=SUM('Раздел 2'!T22:T24),0,1)</f>
        <v>0</v>
      </c>
    </row>
    <row r="183" spans="1:8" ht="12.75">
      <c r="A183" t="str">
        <f t="shared" si="4"/>
        <v>0606024</v>
      </c>
      <c r="B183" s="1">
        <v>2</v>
      </c>
      <c r="C183" s="1">
        <v>6</v>
      </c>
      <c r="D183" s="1">
        <v>6</v>
      </c>
      <c r="E183" s="1" t="s">
        <v>916</v>
      </c>
      <c r="H183">
        <f>IF('Раздел 2'!P21=SUM('Раздел 2'!P26,'Раздел 2'!P31,'Раздел 2'!P34,'Раздел 2'!P35),0,1)</f>
        <v>0</v>
      </c>
    </row>
    <row r="184" spans="1:8" ht="12.75">
      <c r="A184" t="str">
        <f t="shared" si="4"/>
        <v>0606024</v>
      </c>
      <c r="B184" s="1">
        <v>2</v>
      </c>
      <c r="C184" s="1">
        <v>7</v>
      </c>
      <c r="D184" s="1">
        <v>7</v>
      </c>
      <c r="E184" s="1" t="s">
        <v>917</v>
      </c>
      <c r="H184">
        <f>IF('Раздел 2'!Q21=SUM('Раздел 2'!Q26,'Раздел 2'!Q31,'Раздел 2'!Q34,'Раздел 2'!Q35),0,1)</f>
        <v>0</v>
      </c>
    </row>
    <row r="185" spans="1:8" ht="12.75">
      <c r="A185" t="str">
        <f t="shared" si="4"/>
        <v>0606024</v>
      </c>
      <c r="B185" s="1">
        <v>2</v>
      </c>
      <c r="C185" s="1">
        <v>8</v>
      </c>
      <c r="D185" s="1">
        <v>8</v>
      </c>
      <c r="E185" s="1" t="s">
        <v>918</v>
      </c>
      <c r="H185">
        <f>IF('Раздел 2'!R21=SUM('Раздел 2'!R26,'Раздел 2'!R31,'Раздел 2'!R34,'Раздел 2'!R35),0,1)</f>
        <v>0</v>
      </c>
    </row>
    <row r="186" spans="1:8" ht="12.75">
      <c r="A186" t="str">
        <f t="shared" si="4"/>
        <v>0606024</v>
      </c>
      <c r="B186" s="1">
        <v>2</v>
      </c>
      <c r="C186" s="1">
        <v>9</v>
      </c>
      <c r="D186" s="1">
        <v>9</v>
      </c>
      <c r="E186" s="1" t="s">
        <v>919</v>
      </c>
      <c r="H186">
        <f>IF('Раздел 2'!S21=SUM('Раздел 2'!S26,'Раздел 2'!S31,'Раздел 2'!S34,'Раздел 2'!S35),0,1)</f>
        <v>0</v>
      </c>
    </row>
    <row r="187" spans="1:8" ht="12.75">
      <c r="A187" t="str">
        <f t="shared" si="4"/>
        <v>0606024</v>
      </c>
      <c r="B187" s="1">
        <v>2</v>
      </c>
      <c r="C187" s="1">
        <v>10</v>
      </c>
      <c r="D187" s="1">
        <v>10</v>
      </c>
      <c r="E187" s="1" t="s">
        <v>920</v>
      </c>
      <c r="H187">
        <f>IF('Раздел 2'!T21=SUM('Раздел 2'!T26,'Раздел 2'!T31,'Раздел 2'!T34,'Раздел 2'!T35),0,1)</f>
        <v>0</v>
      </c>
    </row>
    <row r="188" spans="1:8" ht="12.75">
      <c r="A188" t="str">
        <f t="shared" si="4"/>
        <v>0606024</v>
      </c>
      <c r="B188" s="1">
        <v>2</v>
      </c>
      <c r="C188" s="1">
        <v>11</v>
      </c>
      <c r="D188" s="1">
        <v>11</v>
      </c>
      <c r="E188" s="1" t="s">
        <v>716</v>
      </c>
      <c r="H188">
        <f>IF('Раздел 2'!U21&gt;='Раздел 2'!U22,0,1)</f>
        <v>0</v>
      </c>
    </row>
    <row r="189" spans="1:8" ht="12.75">
      <c r="A189" t="str">
        <f t="shared" si="4"/>
        <v>0606024</v>
      </c>
      <c r="B189" s="1">
        <v>2</v>
      </c>
      <c r="C189" s="1">
        <v>12</v>
      </c>
      <c r="D189" s="1">
        <v>12</v>
      </c>
      <c r="E189" s="1" t="s">
        <v>717</v>
      </c>
      <c r="H189">
        <f>IF('Раздел 2'!U21&gt;='Раздел 2'!U23,0,1)</f>
        <v>0</v>
      </c>
    </row>
    <row r="190" spans="1:8" ht="12.75">
      <c r="A190" t="str">
        <f t="shared" si="4"/>
        <v>0606024</v>
      </c>
      <c r="B190" s="1">
        <v>2</v>
      </c>
      <c r="C190" s="1">
        <v>13</v>
      </c>
      <c r="D190" s="1">
        <v>13</v>
      </c>
      <c r="E190" s="1" t="s">
        <v>718</v>
      </c>
      <c r="H190">
        <f>IF('Раздел 2'!U21&gt;='Раздел 2'!U24,0,1)</f>
        <v>0</v>
      </c>
    </row>
    <row r="191" spans="1:8" ht="12.75">
      <c r="A191" t="str">
        <f t="shared" si="4"/>
        <v>0606024</v>
      </c>
      <c r="B191" s="1">
        <v>2</v>
      </c>
      <c r="C191" s="1">
        <v>14</v>
      </c>
      <c r="D191" s="1">
        <v>14</v>
      </c>
      <c r="E191" s="1" t="s">
        <v>719</v>
      </c>
      <c r="H191">
        <f>IF('Раздел 2'!U21&gt;='Раздел 2'!U31,0,1)</f>
        <v>0</v>
      </c>
    </row>
    <row r="192" spans="1:8" ht="12.75">
      <c r="A192" t="str">
        <f t="shared" si="4"/>
        <v>0606024</v>
      </c>
      <c r="B192" s="1">
        <v>2</v>
      </c>
      <c r="C192" s="1">
        <v>15</v>
      </c>
      <c r="D192" s="1">
        <v>15</v>
      </c>
      <c r="E192" s="1" t="s">
        <v>720</v>
      </c>
      <c r="H192">
        <f>IF('Раздел 2'!U21&gt;='Раздел 2'!U34,0,1)</f>
        <v>0</v>
      </c>
    </row>
    <row r="193" spans="1:8" ht="12.75">
      <c r="A193" t="str">
        <f t="shared" si="4"/>
        <v>0606024</v>
      </c>
      <c r="B193" s="1">
        <v>2</v>
      </c>
      <c r="C193" s="1">
        <v>16</v>
      </c>
      <c r="D193" s="1">
        <v>16</v>
      </c>
      <c r="E193" s="1" t="s">
        <v>721</v>
      </c>
      <c r="H193">
        <f>IF('Раздел 2'!U21&gt;='Раздел 2'!U35,0,1)</f>
        <v>0</v>
      </c>
    </row>
    <row r="194" spans="1:8" ht="12.75">
      <c r="A194" t="str">
        <f t="shared" si="4"/>
        <v>0606024</v>
      </c>
      <c r="B194" s="1">
        <v>2</v>
      </c>
      <c r="C194" s="1">
        <v>17</v>
      </c>
      <c r="D194" s="1">
        <v>17</v>
      </c>
      <c r="E194" s="1" t="s">
        <v>921</v>
      </c>
      <c r="H194">
        <f>IF('Раздел 2'!P21&gt;='Раздел 2'!P25,0,1)</f>
        <v>0</v>
      </c>
    </row>
    <row r="195" spans="1:8" ht="12.75">
      <c r="A195" t="str">
        <f t="shared" si="4"/>
        <v>0606024</v>
      </c>
      <c r="B195" s="1">
        <v>2</v>
      </c>
      <c r="C195" s="1">
        <v>18</v>
      </c>
      <c r="D195" s="1">
        <v>18</v>
      </c>
      <c r="E195" s="1" t="s">
        <v>922</v>
      </c>
      <c r="H195">
        <f>IF('Раздел 2'!Q21&gt;='Раздел 2'!Q25,0,1)</f>
        <v>0</v>
      </c>
    </row>
    <row r="196" spans="1:8" ht="12.75">
      <c r="A196" t="str">
        <f t="shared" si="4"/>
        <v>0606024</v>
      </c>
      <c r="B196" s="1">
        <v>2</v>
      </c>
      <c r="C196" s="1">
        <v>19</v>
      </c>
      <c r="D196" s="1">
        <v>19</v>
      </c>
      <c r="E196" s="1" t="s">
        <v>923</v>
      </c>
      <c r="H196">
        <f>IF('Раздел 2'!R21&gt;='Раздел 2'!R25,0,1)</f>
        <v>0</v>
      </c>
    </row>
    <row r="197" spans="1:8" ht="12.75">
      <c r="A197" t="str">
        <f t="shared" si="4"/>
        <v>0606024</v>
      </c>
      <c r="B197" s="1">
        <v>2</v>
      </c>
      <c r="C197" s="1">
        <v>20</v>
      </c>
      <c r="D197" s="1">
        <v>20</v>
      </c>
      <c r="E197" s="1" t="s">
        <v>924</v>
      </c>
      <c r="H197">
        <f>IF('Раздел 2'!S21&gt;='Раздел 2'!S25,0,1)</f>
        <v>0</v>
      </c>
    </row>
    <row r="198" spans="1:8" ht="12.75">
      <c r="A198" t="str">
        <f t="shared" si="4"/>
        <v>0606024</v>
      </c>
      <c r="B198" s="1">
        <v>2</v>
      </c>
      <c r="C198" s="1">
        <v>21</v>
      </c>
      <c r="D198" s="1">
        <v>21</v>
      </c>
      <c r="E198" s="1" t="s">
        <v>925</v>
      </c>
      <c r="H198">
        <f>IF('Раздел 2'!T21&gt;='Раздел 2'!T25,0,1)</f>
        <v>0</v>
      </c>
    </row>
    <row r="199" spans="1:8" ht="12.75">
      <c r="A199" t="str">
        <f t="shared" si="4"/>
        <v>0606024</v>
      </c>
      <c r="B199" s="1">
        <v>2</v>
      </c>
      <c r="C199" s="1">
        <v>22</v>
      </c>
      <c r="D199" s="1">
        <v>22</v>
      </c>
      <c r="E199" s="1" t="s">
        <v>926</v>
      </c>
      <c r="H199">
        <f>IF('Раздел 2'!U21&gt;='Раздел 2'!U25,0,1)</f>
        <v>0</v>
      </c>
    </row>
    <row r="200" spans="1:8" ht="12.75">
      <c r="A200" t="str">
        <f t="shared" si="4"/>
        <v>0606024</v>
      </c>
      <c r="B200" s="1">
        <v>2</v>
      </c>
      <c r="C200" s="1">
        <v>23</v>
      </c>
      <c r="D200" s="1">
        <v>23</v>
      </c>
      <c r="E200" s="1" t="s">
        <v>722</v>
      </c>
      <c r="H200">
        <f>IF('Раздел 2'!U21&gt;='Раздел 2'!U26,0,1)</f>
        <v>0</v>
      </c>
    </row>
    <row r="201" spans="1:8" ht="12.75">
      <c r="A201" t="str">
        <f t="shared" si="4"/>
        <v>0606024</v>
      </c>
      <c r="B201" s="1">
        <v>2</v>
      </c>
      <c r="C201" s="1">
        <v>24</v>
      </c>
      <c r="D201" s="1">
        <v>24</v>
      </c>
      <c r="E201" s="1" t="s">
        <v>927</v>
      </c>
      <c r="H201">
        <f>IF('Раздел 2'!P26=SUM('Раздел 2'!P27:P29),0,1)</f>
        <v>0</v>
      </c>
    </row>
    <row r="202" spans="1:8" ht="12.75">
      <c r="A202" t="str">
        <f t="shared" si="4"/>
        <v>0606024</v>
      </c>
      <c r="B202" s="1">
        <v>2</v>
      </c>
      <c r="C202" s="1">
        <v>25</v>
      </c>
      <c r="D202" s="1">
        <v>25</v>
      </c>
      <c r="E202" s="1" t="s">
        <v>928</v>
      </c>
      <c r="H202">
        <f>IF('Раздел 2'!Q26=SUM('Раздел 2'!Q27:Q29),0,1)</f>
        <v>0</v>
      </c>
    </row>
    <row r="203" spans="1:8" ht="12.75">
      <c r="A203" t="str">
        <f t="shared" si="4"/>
        <v>0606024</v>
      </c>
      <c r="B203" s="1">
        <v>2</v>
      </c>
      <c r="C203" s="1">
        <v>26</v>
      </c>
      <c r="D203" s="1">
        <v>26</v>
      </c>
      <c r="E203" s="1" t="s">
        <v>929</v>
      </c>
      <c r="H203">
        <f>IF('Раздел 2'!R26=SUM('Раздел 2'!R27:R29),0,1)</f>
        <v>0</v>
      </c>
    </row>
    <row r="204" spans="1:8" ht="12.75">
      <c r="A204" t="str">
        <f t="shared" si="4"/>
        <v>0606024</v>
      </c>
      <c r="B204" s="1">
        <v>2</v>
      </c>
      <c r="C204" s="1">
        <v>27</v>
      </c>
      <c r="D204" s="1">
        <v>27</v>
      </c>
      <c r="E204" s="1" t="s">
        <v>930</v>
      </c>
      <c r="H204">
        <f>IF('Раздел 2'!S26=SUM('Раздел 2'!S27:S29),0,1)</f>
        <v>0</v>
      </c>
    </row>
    <row r="205" spans="1:8" ht="12.75">
      <c r="A205" t="str">
        <f t="shared" si="4"/>
        <v>0606024</v>
      </c>
      <c r="B205" s="1">
        <v>2</v>
      </c>
      <c r="C205" s="1">
        <v>28</v>
      </c>
      <c r="D205" s="1">
        <v>28</v>
      </c>
      <c r="E205" s="1" t="s">
        <v>931</v>
      </c>
      <c r="H205">
        <f>IF('Раздел 2'!T26=SUM('Раздел 2'!T27:T29),0,1)</f>
        <v>0</v>
      </c>
    </row>
    <row r="206" spans="1:8" ht="12.75">
      <c r="A206" t="str">
        <f t="shared" si="4"/>
        <v>0606024</v>
      </c>
      <c r="B206" s="1">
        <v>2</v>
      </c>
      <c r="C206" s="1">
        <v>29</v>
      </c>
      <c r="D206" s="1">
        <v>29</v>
      </c>
      <c r="E206" s="1" t="s">
        <v>723</v>
      </c>
      <c r="H206">
        <f>IF('Раздел 2'!U26&gt;='Раздел 2'!U27,0,1)</f>
        <v>0</v>
      </c>
    </row>
    <row r="207" spans="1:8" ht="12.75">
      <c r="A207" t="str">
        <f t="shared" si="4"/>
        <v>0606024</v>
      </c>
      <c r="B207" s="1">
        <v>2</v>
      </c>
      <c r="C207" s="1">
        <v>30</v>
      </c>
      <c r="D207" s="1">
        <v>30</v>
      </c>
      <c r="E207" s="1" t="s">
        <v>724</v>
      </c>
      <c r="H207">
        <f>IF('Раздел 2'!U26&gt;='Раздел 2'!U28,0,1)</f>
        <v>0</v>
      </c>
    </row>
    <row r="208" spans="1:8" ht="12.75">
      <c r="A208" t="str">
        <f t="shared" si="4"/>
        <v>0606024</v>
      </c>
      <c r="B208" s="1">
        <v>2</v>
      </c>
      <c r="C208" s="1">
        <v>31</v>
      </c>
      <c r="D208" s="1">
        <v>31</v>
      </c>
      <c r="E208" s="1" t="s">
        <v>725</v>
      </c>
      <c r="H208">
        <f>IF('Раздел 2'!U26&gt;='Раздел 2'!U29,0,1)</f>
        <v>0</v>
      </c>
    </row>
    <row r="209" spans="1:8" ht="12.75">
      <c r="A209" t="str">
        <f t="shared" si="4"/>
        <v>0606024</v>
      </c>
      <c r="B209" s="1">
        <v>2</v>
      </c>
      <c r="C209" s="1">
        <v>32</v>
      </c>
      <c r="D209" s="1">
        <v>32</v>
      </c>
      <c r="E209" s="1" t="s">
        <v>67</v>
      </c>
      <c r="H209">
        <f>IF('Раздел 2'!P26&gt;='Раздел 2'!P30,0,1)</f>
        <v>0</v>
      </c>
    </row>
    <row r="210" spans="1:8" ht="12.75">
      <c r="A210" t="str">
        <f t="shared" si="4"/>
        <v>0606024</v>
      </c>
      <c r="B210" s="1">
        <v>2</v>
      </c>
      <c r="C210" s="1">
        <v>33</v>
      </c>
      <c r="D210" s="1">
        <v>33</v>
      </c>
      <c r="E210" s="1" t="s">
        <v>68</v>
      </c>
      <c r="H210">
        <f>IF('Раздел 2'!Q26&gt;='Раздел 2'!Q30,0,1)</f>
        <v>0</v>
      </c>
    </row>
    <row r="211" spans="1:8" ht="12.75">
      <c r="A211" t="str">
        <f t="shared" si="4"/>
        <v>0606024</v>
      </c>
      <c r="B211" s="1">
        <v>2</v>
      </c>
      <c r="C211" s="1">
        <v>34</v>
      </c>
      <c r="D211" s="1">
        <v>34</v>
      </c>
      <c r="E211" s="1" t="s">
        <v>69</v>
      </c>
      <c r="H211">
        <f>IF('Раздел 2'!R26&gt;='Раздел 2'!R30,0,1)</f>
        <v>0</v>
      </c>
    </row>
    <row r="212" spans="1:8" ht="12.75">
      <c r="A212" t="str">
        <f t="shared" si="4"/>
        <v>0606024</v>
      </c>
      <c r="B212" s="1">
        <v>2</v>
      </c>
      <c r="C212" s="1">
        <v>35</v>
      </c>
      <c r="D212" s="1">
        <v>35</v>
      </c>
      <c r="E212" s="1" t="s">
        <v>70</v>
      </c>
      <c r="H212">
        <f>IF('Раздел 2'!S26&gt;='Раздел 2'!S30,0,1)</f>
        <v>0</v>
      </c>
    </row>
    <row r="213" spans="1:8" ht="12.75">
      <c r="A213" t="str">
        <f t="shared" si="4"/>
        <v>0606024</v>
      </c>
      <c r="B213" s="1">
        <v>2</v>
      </c>
      <c r="C213" s="1">
        <v>36</v>
      </c>
      <c r="D213" s="1">
        <v>36</v>
      </c>
      <c r="E213" s="1" t="s">
        <v>71</v>
      </c>
      <c r="H213">
        <f>IF('Раздел 2'!T26&gt;='Раздел 2'!T30,0,1)</f>
        <v>0</v>
      </c>
    </row>
    <row r="214" spans="1:8" ht="12.75">
      <c r="A214" t="str">
        <f t="shared" si="4"/>
        <v>0606024</v>
      </c>
      <c r="B214" s="1">
        <v>2</v>
      </c>
      <c r="C214" s="1">
        <v>37</v>
      </c>
      <c r="D214" s="1">
        <v>37</v>
      </c>
      <c r="E214" s="1" t="s">
        <v>72</v>
      </c>
      <c r="H214">
        <f>IF('Раздел 2'!U26&gt;='Раздел 2'!U30,0,1)</f>
        <v>0</v>
      </c>
    </row>
    <row r="215" spans="1:8" ht="12.75">
      <c r="A215" t="str">
        <f t="shared" si="4"/>
        <v>0606024</v>
      </c>
      <c r="B215" s="1">
        <v>2</v>
      </c>
      <c r="C215" s="1">
        <v>38</v>
      </c>
      <c r="D215" s="1">
        <v>38</v>
      </c>
      <c r="E215" s="1" t="s">
        <v>73</v>
      </c>
      <c r="H215">
        <f>IF('Раздел 2'!P31=SUM('Раздел 2'!P32:P33),0,1)</f>
        <v>0</v>
      </c>
    </row>
    <row r="216" spans="1:8" ht="12.75">
      <c r="A216" t="str">
        <f t="shared" si="4"/>
        <v>0606024</v>
      </c>
      <c r="B216" s="1">
        <v>2</v>
      </c>
      <c r="C216" s="1">
        <v>39</v>
      </c>
      <c r="D216" s="1">
        <v>39</v>
      </c>
      <c r="E216" s="1" t="s">
        <v>74</v>
      </c>
      <c r="H216">
        <f>IF('Раздел 2'!Q31=SUM('Раздел 2'!Q32:Q33),0,1)</f>
        <v>0</v>
      </c>
    </row>
    <row r="217" spans="1:8" ht="12.75">
      <c r="A217" t="str">
        <f aca="true" t="shared" si="5" ref="A217:A274">P_3</f>
        <v>0606024</v>
      </c>
      <c r="B217" s="1">
        <v>2</v>
      </c>
      <c r="C217" s="1">
        <v>40</v>
      </c>
      <c r="D217" s="1">
        <v>40</v>
      </c>
      <c r="E217" s="1" t="s">
        <v>1028</v>
      </c>
      <c r="H217">
        <f>IF('Раздел 2'!R31=SUM('Раздел 2'!R32:R33),0,1)</f>
        <v>0</v>
      </c>
    </row>
    <row r="218" spans="1:8" ht="12.75">
      <c r="A218" t="str">
        <f t="shared" si="5"/>
        <v>0606024</v>
      </c>
      <c r="B218" s="1">
        <v>2</v>
      </c>
      <c r="C218" s="1">
        <v>41</v>
      </c>
      <c r="D218" s="1">
        <v>41</v>
      </c>
      <c r="E218" s="1" t="s">
        <v>1029</v>
      </c>
      <c r="H218">
        <f>IF('Раздел 2'!S31=SUM('Раздел 2'!S32:S33),0,1)</f>
        <v>0</v>
      </c>
    </row>
    <row r="219" spans="1:8" ht="12.75">
      <c r="A219" t="str">
        <f t="shared" si="5"/>
        <v>0606024</v>
      </c>
      <c r="B219" s="1">
        <v>2</v>
      </c>
      <c r="C219" s="1">
        <v>42</v>
      </c>
      <c r="D219" s="1">
        <v>42</v>
      </c>
      <c r="E219" s="1" t="s">
        <v>1030</v>
      </c>
      <c r="H219">
        <f>IF('Раздел 2'!T31=SUM('Раздел 2'!T32:T33),0,1)</f>
        <v>0</v>
      </c>
    </row>
    <row r="220" spans="1:8" ht="12.75">
      <c r="A220" t="str">
        <f t="shared" si="5"/>
        <v>0606024</v>
      </c>
      <c r="B220" s="1">
        <v>2</v>
      </c>
      <c r="C220" s="1">
        <v>43</v>
      </c>
      <c r="D220" s="1">
        <v>43</v>
      </c>
      <c r="E220" s="1" t="s">
        <v>726</v>
      </c>
      <c r="H220">
        <f>IF('Раздел 2'!U31&gt;='Раздел 2'!U32,0,1)</f>
        <v>0</v>
      </c>
    </row>
    <row r="221" spans="1:8" ht="12.75">
      <c r="A221" t="str">
        <f t="shared" si="5"/>
        <v>0606024</v>
      </c>
      <c r="B221" s="1">
        <v>2</v>
      </c>
      <c r="C221" s="1">
        <v>44</v>
      </c>
      <c r="D221" s="1">
        <v>44</v>
      </c>
      <c r="E221" s="1" t="s">
        <v>727</v>
      </c>
      <c r="H221">
        <f>IF('Раздел 2'!U31&gt;='Раздел 2'!U33,0,1)</f>
        <v>0</v>
      </c>
    </row>
    <row r="222" spans="1:8" ht="12.75">
      <c r="A222" t="str">
        <f t="shared" si="5"/>
        <v>0606024</v>
      </c>
      <c r="B222" s="1">
        <v>2</v>
      </c>
      <c r="C222" s="1">
        <v>45</v>
      </c>
      <c r="D222" s="1">
        <v>45</v>
      </c>
      <c r="E222" s="1" t="s">
        <v>123</v>
      </c>
      <c r="H222">
        <f>IF('Раздел 2'!S21&gt;='Раздел 2'!T21,0,1)</f>
        <v>0</v>
      </c>
    </row>
    <row r="223" spans="1:8" ht="12.75">
      <c r="A223" t="str">
        <f t="shared" si="5"/>
        <v>0606024</v>
      </c>
      <c r="B223" s="1">
        <v>2</v>
      </c>
      <c r="C223" s="1">
        <v>46</v>
      </c>
      <c r="D223" s="1">
        <v>46</v>
      </c>
      <c r="E223" s="1" t="s">
        <v>124</v>
      </c>
      <c r="H223">
        <f>IF('Раздел 2'!S22&gt;='Раздел 2'!T22,0,1)</f>
        <v>0</v>
      </c>
    </row>
    <row r="224" spans="1:8" ht="12.75">
      <c r="A224" t="str">
        <f t="shared" si="5"/>
        <v>0606024</v>
      </c>
      <c r="B224" s="1">
        <v>2</v>
      </c>
      <c r="C224" s="1">
        <v>47</v>
      </c>
      <c r="D224" s="1">
        <v>47</v>
      </c>
      <c r="E224" s="1" t="s">
        <v>125</v>
      </c>
      <c r="H224">
        <f>IF('Раздел 2'!S23&gt;='Раздел 2'!T23,0,1)</f>
        <v>0</v>
      </c>
    </row>
    <row r="225" spans="1:8" ht="12.75">
      <c r="A225" t="str">
        <f t="shared" si="5"/>
        <v>0606024</v>
      </c>
      <c r="B225" s="1">
        <v>2</v>
      </c>
      <c r="C225" s="1">
        <v>48</v>
      </c>
      <c r="D225" s="1">
        <v>48</v>
      </c>
      <c r="E225" s="1" t="s">
        <v>126</v>
      </c>
      <c r="H225">
        <f>IF('Раздел 2'!S24&gt;='Раздел 2'!T24,0,1)</f>
        <v>0</v>
      </c>
    </row>
    <row r="226" spans="1:8" ht="12.75">
      <c r="A226" t="str">
        <f t="shared" si="5"/>
        <v>0606024</v>
      </c>
      <c r="B226" s="1">
        <v>2</v>
      </c>
      <c r="C226" s="1">
        <v>49</v>
      </c>
      <c r="D226" s="1">
        <v>49</v>
      </c>
      <c r="E226" s="1" t="s">
        <v>127</v>
      </c>
      <c r="H226">
        <f>IF('Раздел 2'!S25&gt;='Раздел 2'!T25,0,1)</f>
        <v>0</v>
      </c>
    </row>
    <row r="227" spans="1:8" ht="12.75">
      <c r="A227" t="str">
        <f t="shared" si="5"/>
        <v>0606024</v>
      </c>
      <c r="B227" s="1">
        <v>2</v>
      </c>
      <c r="C227" s="1">
        <v>50</v>
      </c>
      <c r="D227" s="1">
        <v>50</v>
      </c>
      <c r="E227" s="1" t="s">
        <v>128</v>
      </c>
      <c r="H227">
        <f>IF('Раздел 2'!S26&gt;='Раздел 2'!T26,0,1)</f>
        <v>0</v>
      </c>
    </row>
    <row r="228" spans="1:8" ht="12.75">
      <c r="A228" t="str">
        <f t="shared" si="5"/>
        <v>0606024</v>
      </c>
      <c r="B228" s="1">
        <v>2</v>
      </c>
      <c r="C228" s="1">
        <v>51</v>
      </c>
      <c r="D228" s="1">
        <v>51</v>
      </c>
      <c r="E228" s="1" t="s">
        <v>129</v>
      </c>
      <c r="H228">
        <f>IF('Раздел 2'!S27&gt;='Раздел 2'!T27,0,1)</f>
        <v>0</v>
      </c>
    </row>
    <row r="229" spans="1:8" ht="12.75">
      <c r="A229" t="str">
        <f t="shared" si="5"/>
        <v>0606024</v>
      </c>
      <c r="B229" s="1">
        <v>2</v>
      </c>
      <c r="C229" s="1">
        <v>52</v>
      </c>
      <c r="D229" s="1">
        <v>52</v>
      </c>
      <c r="E229" s="1" t="s">
        <v>130</v>
      </c>
      <c r="H229">
        <f>IF('Раздел 2'!S28&gt;='Раздел 2'!T28,0,1)</f>
        <v>0</v>
      </c>
    </row>
    <row r="230" spans="1:8" ht="12.75">
      <c r="A230" t="str">
        <f t="shared" si="5"/>
        <v>0606024</v>
      </c>
      <c r="B230" s="1">
        <v>2</v>
      </c>
      <c r="C230" s="1">
        <v>53</v>
      </c>
      <c r="D230" s="1">
        <v>53</v>
      </c>
      <c r="E230" s="1" t="s">
        <v>131</v>
      </c>
      <c r="H230">
        <f>IF('Раздел 2'!S29&gt;='Раздел 2'!T29,0,1)</f>
        <v>0</v>
      </c>
    </row>
    <row r="231" spans="1:8" ht="12.75">
      <c r="A231" t="str">
        <f t="shared" si="5"/>
        <v>0606024</v>
      </c>
      <c r="B231" s="1">
        <v>2</v>
      </c>
      <c r="C231" s="1">
        <v>54</v>
      </c>
      <c r="D231" s="1">
        <v>54</v>
      </c>
      <c r="E231" s="1" t="s">
        <v>132</v>
      </c>
      <c r="H231">
        <f>IF('Раздел 2'!S30&gt;='Раздел 2'!T30,0,1)</f>
        <v>0</v>
      </c>
    </row>
    <row r="232" spans="1:8" ht="12.75">
      <c r="A232" t="str">
        <f t="shared" si="5"/>
        <v>0606024</v>
      </c>
      <c r="B232" s="1">
        <v>2</v>
      </c>
      <c r="C232" s="1">
        <v>55</v>
      </c>
      <c r="D232" s="1">
        <v>55</v>
      </c>
      <c r="E232" s="1" t="s">
        <v>133</v>
      </c>
      <c r="H232">
        <f>IF('Раздел 2'!S31&gt;='Раздел 2'!T31,0,1)</f>
        <v>0</v>
      </c>
    </row>
    <row r="233" spans="1:8" ht="12.75">
      <c r="A233" t="str">
        <f t="shared" si="5"/>
        <v>0606024</v>
      </c>
      <c r="B233" s="1">
        <v>2</v>
      </c>
      <c r="C233" s="1">
        <v>56</v>
      </c>
      <c r="D233" s="1">
        <v>56</v>
      </c>
      <c r="E233" s="1" t="s">
        <v>134</v>
      </c>
      <c r="H233">
        <f>IF('Раздел 2'!S32&gt;='Раздел 2'!T32,0,1)</f>
        <v>0</v>
      </c>
    </row>
    <row r="234" spans="1:8" ht="12.75">
      <c r="A234" t="str">
        <f t="shared" si="5"/>
        <v>0606024</v>
      </c>
      <c r="B234" s="1">
        <v>2</v>
      </c>
      <c r="C234" s="1">
        <v>57</v>
      </c>
      <c r="D234" s="1">
        <v>57</v>
      </c>
      <c r="E234" s="1" t="s">
        <v>135</v>
      </c>
      <c r="H234">
        <f>IF('Раздел 2'!S33&gt;='Раздел 2'!T33,0,1)</f>
        <v>0</v>
      </c>
    </row>
    <row r="235" spans="1:8" ht="12.75">
      <c r="A235" t="str">
        <f t="shared" si="5"/>
        <v>0606024</v>
      </c>
      <c r="B235" s="1">
        <v>2</v>
      </c>
      <c r="C235" s="1">
        <v>58</v>
      </c>
      <c r="D235" s="1">
        <v>58</v>
      </c>
      <c r="E235" s="1" t="s">
        <v>136</v>
      </c>
      <c r="H235">
        <f>IF('Раздел 2'!S34&gt;='Раздел 2'!T34,0,1)</f>
        <v>0</v>
      </c>
    </row>
    <row r="236" spans="1:8" ht="12.75">
      <c r="A236" t="str">
        <f t="shared" si="5"/>
        <v>0606024</v>
      </c>
      <c r="B236" s="1">
        <v>2</v>
      </c>
      <c r="C236" s="1">
        <v>59</v>
      </c>
      <c r="D236" s="1">
        <v>59</v>
      </c>
      <c r="E236" s="1" t="s">
        <v>137</v>
      </c>
      <c r="H236">
        <f>IF('Раздел 2'!S35&gt;='Раздел 2'!T35,0,1)</f>
        <v>0</v>
      </c>
    </row>
    <row r="237" spans="1:8" ht="12.75">
      <c r="A237" t="str">
        <f t="shared" si="5"/>
        <v>0606024</v>
      </c>
      <c r="B237" s="1">
        <v>2</v>
      </c>
      <c r="C237" s="1">
        <v>60</v>
      </c>
      <c r="D237" s="1">
        <v>60</v>
      </c>
      <c r="E237" s="1" t="s">
        <v>138</v>
      </c>
      <c r="H237">
        <f>IF('Раздел 2'!S36&gt;='Раздел 2'!T36,0,1)</f>
        <v>0</v>
      </c>
    </row>
    <row r="238" spans="1:8" ht="12.75">
      <c r="A238" t="str">
        <f t="shared" si="5"/>
        <v>0606024</v>
      </c>
      <c r="B238" s="1">
        <v>2</v>
      </c>
      <c r="C238" s="1">
        <v>61</v>
      </c>
      <c r="D238" s="1">
        <v>61</v>
      </c>
      <c r="E238" s="1" t="s">
        <v>730</v>
      </c>
      <c r="H238">
        <f>IF('Раздел 2'!S37&gt;='Раздел 2'!T37,0,1)</f>
        <v>0</v>
      </c>
    </row>
    <row r="239" spans="1:8" s="1" customFormat="1" ht="12.75">
      <c r="A239" s="1" t="str">
        <f t="shared" si="5"/>
        <v>0606024</v>
      </c>
      <c r="B239" s="1">
        <v>2</v>
      </c>
      <c r="C239" s="1">
        <v>62</v>
      </c>
      <c r="D239" s="1">
        <v>62</v>
      </c>
      <c r="E239" s="1" t="s">
        <v>728</v>
      </c>
      <c r="H239" s="1">
        <f>IF(OR(AND(('Раздел 2'!P21+'Раздел 2'!S21)=0,'Раздел 2'!P38=0),AND(('Раздел 2'!P21+'Раздел 2'!S21)&gt;0,'Раздел 2'!P38&gt;0)),0,IF(('Раздел 2'!P21+'Раздел 2'!S21)=0,0,1))</f>
        <v>0</v>
      </c>
    </row>
    <row r="240" spans="1:8" ht="12.75">
      <c r="A240" t="str">
        <f t="shared" si="5"/>
        <v>0606024</v>
      </c>
      <c r="B240" s="1">
        <v>2</v>
      </c>
      <c r="C240" s="1">
        <v>63</v>
      </c>
      <c r="D240" s="1">
        <v>63</v>
      </c>
      <c r="E240" s="1" t="s">
        <v>729</v>
      </c>
      <c r="H240">
        <f>IF('Раздел 2'!U21&gt;='Раздел 2'!P39,0,1)</f>
        <v>0</v>
      </c>
    </row>
    <row r="241" spans="1:8" ht="12.75">
      <c r="A241" t="str">
        <f t="shared" si="5"/>
        <v>0606024</v>
      </c>
      <c r="B241" s="1">
        <v>2</v>
      </c>
      <c r="C241" s="1">
        <v>64</v>
      </c>
      <c r="D241" s="1">
        <v>64</v>
      </c>
      <c r="E241" s="1" t="s">
        <v>731</v>
      </c>
      <c r="H241">
        <f>IF(OR(AND('Раздел 2'!S21=0,'Раздел 2'!U21=0),AND('Раздел 2'!S21&gt;0,'Раздел 2'!U21&gt;0)),0,IF('Раздел 2'!S21=0,0,1))</f>
        <v>0</v>
      </c>
    </row>
    <row r="242" spans="1:8" ht="12.75">
      <c r="A242" t="str">
        <f t="shared" si="5"/>
        <v>0606024</v>
      </c>
      <c r="B242" s="1">
        <v>2</v>
      </c>
      <c r="C242" s="1">
        <v>65</v>
      </c>
      <c r="D242" s="1">
        <v>65</v>
      </c>
      <c r="E242" s="1" t="s">
        <v>732</v>
      </c>
      <c r="H242">
        <f>IF(OR(AND('Раздел 2'!S22=0,'Раздел 2'!U22=0),AND('Раздел 2'!S22&gt;0,'Раздел 2'!U22&gt;0)),0,IF('Раздел 2'!S22=0,0,1))</f>
        <v>0</v>
      </c>
    </row>
    <row r="243" spans="1:8" ht="12.75">
      <c r="A243" t="str">
        <f t="shared" si="5"/>
        <v>0606024</v>
      </c>
      <c r="B243" s="1">
        <v>2</v>
      </c>
      <c r="C243" s="1">
        <v>66</v>
      </c>
      <c r="D243" s="1">
        <v>66</v>
      </c>
      <c r="E243" s="1" t="s">
        <v>733</v>
      </c>
      <c r="H243">
        <f>IF(OR(AND('Раздел 2'!S23=0,'Раздел 2'!U23=0),AND('Раздел 2'!S23&gt;0,'Раздел 2'!U23&gt;0)),0,IF('Раздел 2'!S23=0,0,1))</f>
        <v>0</v>
      </c>
    </row>
    <row r="244" spans="1:8" ht="12.75">
      <c r="A244" t="str">
        <f t="shared" si="5"/>
        <v>0606024</v>
      </c>
      <c r="B244" s="1">
        <v>2</v>
      </c>
      <c r="C244" s="1">
        <v>67</v>
      </c>
      <c r="D244" s="1">
        <v>67</v>
      </c>
      <c r="E244" s="1" t="s">
        <v>734</v>
      </c>
      <c r="H244">
        <f>IF(OR(AND('Раздел 2'!S24=0,'Раздел 2'!U24=0),AND('Раздел 2'!S24&gt;0,'Раздел 2'!U24&gt;0)),0,IF('Раздел 2'!S24=0,0,1))</f>
        <v>0</v>
      </c>
    </row>
    <row r="245" spans="1:8" ht="12.75">
      <c r="A245" t="str">
        <f t="shared" si="5"/>
        <v>0606024</v>
      </c>
      <c r="B245" s="1">
        <v>2</v>
      </c>
      <c r="C245" s="1">
        <v>68</v>
      </c>
      <c r="D245" s="1">
        <v>68</v>
      </c>
      <c r="E245" s="1" t="s">
        <v>735</v>
      </c>
      <c r="H245">
        <f>IF(OR(AND('Раздел 2'!S25=0,'Раздел 2'!U25=0),AND('Раздел 2'!S25&gt;0,'Раздел 2'!U25&gt;0)),0,IF('Раздел 2'!S25=0,0,1))</f>
        <v>0</v>
      </c>
    </row>
    <row r="246" spans="1:8" ht="12.75">
      <c r="A246" t="str">
        <f t="shared" si="5"/>
        <v>0606024</v>
      </c>
      <c r="B246" s="1">
        <v>2</v>
      </c>
      <c r="C246" s="1">
        <v>69</v>
      </c>
      <c r="D246" s="1">
        <v>69</v>
      </c>
      <c r="E246" s="1" t="s">
        <v>736</v>
      </c>
      <c r="H246">
        <f>IF(OR(AND('Раздел 2'!S26=0,'Раздел 2'!U26=0),AND('Раздел 2'!S26&gt;0,'Раздел 2'!U26&gt;0)),0,IF('Раздел 2'!S26=0,0,1))</f>
        <v>0</v>
      </c>
    </row>
    <row r="247" spans="1:8" ht="12.75">
      <c r="A247" t="str">
        <f t="shared" si="5"/>
        <v>0606024</v>
      </c>
      <c r="B247" s="1">
        <v>2</v>
      </c>
      <c r="C247" s="1">
        <v>70</v>
      </c>
      <c r="D247" s="1">
        <v>70</v>
      </c>
      <c r="E247" s="1" t="s">
        <v>737</v>
      </c>
      <c r="H247">
        <f>IF(OR(AND('Раздел 2'!S27=0,'Раздел 2'!U27=0),AND('Раздел 2'!S27&gt;0,'Раздел 2'!U27&gt;0)),0,IF('Раздел 2'!S27=0,0,1))</f>
        <v>0</v>
      </c>
    </row>
    <row r="248" spans="1:8" ht="12.75">
      <c r="A248" t="str">
        <f t="shared" si="5"/>
        <v>0606024</v>
      </c>
      <c r="B248" s="1">
        <v>2</v>
      </c>
      <c r="C248" s="1">
        <v>71</v>
      </c>
      <c r="D248" s="1">
        <v>71</v>
      </c>
      <c r="E248" s="1" t="s">
        <v>738</v>
      </c>
      <c r="H248">
        <f>IF(OR(AND('Раздел 2'!S28=0,'Раздел 2'!U28=0),AND('Раздел 2'!S28&gt;0,'Раздел 2'!U28&gt;0)),0,IF('Раздел 2'!S28=0,0,1))</f>
        <v>0</v>
      </c>
    </row>
    <row r="249" spans="1:8" ht="12.75">
      <c r="A249" t="str">
        <f t="shared" si="5"/>
        <v>0606024</v>
      </c>
      <c r="B249" s="1">
        <v>2</v>
      </c>
      <c r="C249" s="1">
        <v>72</v>
      </c>
      <c r="D249" s="1">
        <v>72</v>
      </c>
      <c r="E249" s="1" t="s">
        <v>739</v>
      </c>
      <c r="H249">
        <f>IF(OR(AND('Раздел 2'!S29=0,'Раздел 2'!U29=0),AND('Раздел 2'!S29&gt;0,'Раздел 2'!U29&gt;0)),0,IF('Раздел 2'!S29=0,0,1))</f>
        <v>0</v>
      </c>
    </row>
    <row r="250" spans="1:8" ht="12.75">
      <c r="A250" t="str">
        <f t="shared" si="5"/>
        <v>0606024</v>
      </c>
      <c r="B250" s="1">
        <v>2</v>
      </c>
      <c r="C250" s="1">
        <v>73</v>
      </c>
      <c r="D250" s="1">
        <v>73</v>
      </c>
      <c r="E250" s="1" t="s">
        <v>740</v>
      </c>
      <c r="H250">
        <f>IF(OR(AND('Раздел 2'!S30=0,'Раздел 2'!U30=0),AND('Раздел 2'!S30&gt;0,'Раздел 2'!U30&gt;0)),0,IF('Раздел 2'!S30=0,0,1))</f>
        <v>0</v>
      </c>
    </row>
    <row r="251" spans="1:8" ht="12.75">
      <c r="A251" t="str">
        <f t="shared" si="5"/>
        <v>0606024</v>
      </c>
      <c r="B251" s="1">
        <v>2</v>
      </c>
      <c r="C251" s="1">
        <v>74</v>
      </c>
      <c r="D251" s="1">
        <v>74</v>
      </c>
      <c r="E251" s="1" t="s">
        <v>741</v>
      </c>
      <c r="H251">
        <f>IF(OR(AND('Раздел 2'!S31=0,'Раздел 2'!U31=0),AND('Раздел 2'!S31&gt;0,'Раздел 2'!U31&gt;0)),0,IF('Раздел 2'!S31=0,0,1))</f>
        <v>0</v>
      </c>
    </row>
    <row r="252" spans="1:8" ht="12.75">
      <c r="A252" t="str">
        <f t="shared" si="5"/>
        <v>0606024</v>
      </c>
      <c r="B252" s="1">
        <v>2</v>
      </c>
      <c r="C252" s="1">
        <v>75</v>
      </c>
      <c r="D252" s="1">
        <v>75</v>
      </c>
      <c r="E252" s="1" t="s">
        <v>742</v>
      </c>
      <c r="H252">
        <f>IF(OR(AND('Раздел 2'!S32=0,'Раздел 2'!U32=0),AND('Раздел 2'!S32&gt;0,'Раздел 2'!U32&gt;0)),0,IF('Раздел 2'!S32=0,0,1))</f>
        <v>0</v>
      </c>
    </row>
    <row r="253" spans="1:8" ht="12.75">
      <c r="A253" t="str">
        <f t="shared" si="5"/>
        <v>0606024</v>
      </c>
      <c r="B253" s="1">
        <v>2</v>
      </c>
      <c r="C253" s="1">
        <v>76</v>
      </c>
      <c r="D253" s="1">
        <v>76</v>
      </c>
      <c r="E253" s="1" t="s">
        <v>743</v>
      </c>
      <c r="H253">
        <f>IF(OR(AND('Раздел 2'!S33=0,'Раздел 2'!U33=0),AND('Раздел 2'!S33&gt;0,'Раздел 2'!U33&gt;0)),0,IF('Раздел 2'!S33=0,0,1))</f>
        <v>0</v>
      </c>
    </row>
    <row r="254" spans="1:8" ht="12.75">
      <c r="A254" t="str">
        <f t="shared" si="5"/>
        <v>0606024</v>
      </c>
      <c r="B254" s="1">
        <v>2</v>
      </c>
      <c r="C254" s="1">
        <v>77</v>
      </c>
      <c r="D254" s="1">
        <v>77</v>
      </c>
      <c r="E254" s="1" t="s">
        <v>744</v>
      </c>
      <c r="H254">
        <f>IF(OR(AND('Раздел 2'!S34=0,'Раздел 2'!U34=0),AND('Раздел 2'!S34&gt;0,'Раздел 2'!U34&gt;0)),0,IF('Раздел 2'!S34=0,0,1))</f>
        <v>0</v>
      </c>
    </row>
    <row r="255" spans="1:8" ht="12.75">
      <c r="A255" t="str">
        <f t="shared" si="5"/>
        <v>0606024</v>
      </c>
      <c r="B255" s="1">
        <v>2</v>
      </c>
      <c r="C255" s="1">
        <v>78</v>
      </c>
      <c r="D255" s="1">
        <v>78</v>
      </c>
      <c r="E255" s="1" t="s">
        <v>745</v>
      </c>
      <c r="H255">
        <f>IF(OR(AND('Раздел 2'!S35=0,'Раздел 2'!U35=0),AND('Раздел 2'!S35&gt;0,'Раздел 2'!U35&gt;0)),0,IF('Раздел 2'!S35=0,0,1))</f>
        <v>0</v>
      </c>
    </row>
    <row r="256" spans="1:8" ht="12.75">
      <c r="A256" t="str">
        <f t="shared" si="5"/>
        <v>0606024</v>
      </c>
      <c r="B256" s="1">
        <v>2</v>
      </c>
      <c r="C256" s="1">
        <v>79</v>
      </c>
      <c r="D256" s="1">
        <v>79</v>
      </c>
      <c r="E256" s="1" t="s">
        <v>746</v>
      </c>
      <c r="H256">
        <f>IF(OR(AND('Раздел 2'!S36=0,'Раздел 2'!U36=0),AND('Раздел 2'!S36&gt;0,'Раздел 2'!U36&gt;0)),0,IF('Раздел 2'!S36=0,0,1))</f>
        <v>0</v>
      </c>
    </row>
    <row r="257" spans="1:8" ht="12.75">
      <c r="A257" t="str">
        <f t="shared" si="5"/>
        <v>0606024</v>
      </c>
      <c r="B257" s="1">
        <v>2</v>
      </c>
      <c r="C257" s="1">
        <v>80</v>
      </c>
      <c r="D257" s="1">
        <v>80</v>
      </c>
      <c r="E257" s="1" t="s">
        <v>747</v>
      </c>
      <c r="H257">
        <f>IF(OR(AND('Раздел 2'!S37=0,'Раздел 2'!U37=0),AND('Раздел 2'!S37&gt;0,'Раздел 2'!U37&gt;0)),0,IF('Раздел 2'!S37=0,0,1))</f>
        <v>0</v>
      </c>
    </row>
    <row r="258" spans="1:8" ht="12.75">
      <c r="A258" t="str">
        <f t="shared" si="5"/>
        <v>0606024</v>
      </c>
      <c r="B258" s="1">
        <v>2</v>
      </c>
      <c r="C258" s="1">
        <v>81</v>
      </c>
      <c r="D258" s="1">
        <v>81</v>
      </c>
      <c r="E258" s="1" t="s">
        <v>748</v>
      </c>
      <c r="H258">
        <f>IF(OR(AND('Раздел 2'!S21=0,'Раздел 2'!U21=0),AND('Раздел 2'!S21&gt;0,'Раздел 2'!U21&gt;0)),0,IF('Раздел 2'!U21=0,0,1))</f>
        <v>0</v>
      </c>
    </row>
    <row r="259" spans="1:8" ht="12.75">
      <c r="A259" t="str">
        <f t="shared" si="5"/>
        <v>0606024</v>
      </c>
      <c r="B259" s="1">
        <v>2</v>
      </c>
      <c r="C259" s="1">
        <v>82</v>
      </c>
      <c r="D259" s="1">
        <v>82</v>
      </c>
      <c r="E259" s="1" t="s">
        <v>749</v>
      </c>
      <c r="H259">
        <f>IF(OR(AND('Раздел 2'!S22=0,'Раздел 2'!U22=0),AND('Раздел 2'!S22&gt;0,'Раздел 2'!U22&gt;0)),0,IF('Раздел 2'!U22=0,0,1))</f>
        <v>0</v>
      </c>
    </row>
    <row r="260" spans="1:8" ht="12.75">
      <c r="A260" t="str">
        <f t="shared" si="5"/>
        <v>0606024</v>
      </c>
      <c r="B260" s="1">
        <v>2</v>
      </c>
      <c r="C260" s="1">
        <v>83</v>
      </c>
      <c r="D260" s="1">
        <v>83</v>
      </c>
      <c r="E260" s="1" t="s">
        <v>750</v>
      </c>
      <c r="H260">
        <f>IF(OR(AND('Раздел 2'!S23=0,'Раздел 2'!U23=0),AND('Раздел 2'!S23&gt;0,'Раздел 2'!U23&gt;0)),0,IF('Раздел 2'!U23=0,0,1))</f>
        <v>0</v>
      </c>
    </row>
    <row r="261" spans="1:8" ht="12.75">
      <c r="A261" t="str">
        <f t="shared" si="5"/>
        <v>0606024</v>
      </c>
      <c r="B261" s="1">
        <v>2</v>
      </c>
      <c r="C261" s="1">
        <v>84</v>
      </c>
      <c r="D261" s="1">
        <v>84</v>
      </c>
      <c r="E261" s="1" t="s">
        <v>751</v>
      </c>
      <c r="H261">
        <f>IF(OR(AND('Раздел 2'!S24=0,'Раздел 2'!U24=0),AND('Раздел 2'!S24&gt;0,'Раздел 2'!U24&gt;0)),0,IF('Раздел 2'!U24=0,0,1))</f>
        <v>0</v>
      </c>
    </row>
    <row r="262" spans="1:8" ht="12.75">
      <c r="A262" t="str">
        <f t="shared" si="5"/>
        <v>0606024</v>
      </c>
      <c r="B262" s="1">
        <v>2</v>
      </c>
      <c r="C262" s="1">
        <v>85</v>
      </c>
      <c r="D262" s="1">
        <v>85</v>
      </c>
      <c r="E262" s="1" t="s">
        <v>752</v>
      </c>
      <c r="H262">
        <f>IF(OR(AND('Раздел 2'!S25=0,'Раздел 2'!U25=0),AND('Раздел 2'!S25&gt;0,'Раздел 2'!U25&gt;0)),0,IF('Раздел 2'!U25=0,0,1))</f>
        <v>0</v>
      </c>
    </row>
    <row r="263" spans="1:8" ht="12.75">
      <c r="A263" t="str">
        <f t="shared" si="5"/>
        <v>0606024</v>
      </c>
      <c r="B263" s="1">
        <v>2</v>
      </c>
      <c r="C263" s="1">
        <v>86</v>
      </c>
      <c r="D263" s="1">
        <v>86</v>
      </c>
      <c r="E263" s="1" t="s">
        <v>753</v>
      </c>
      <c r="H263">
        <f>IF(OR(AND('Раздел 2'!S26=0,'Раздел 2'!U26=0),AND('Раздел 2'!S26&gt;0,'Раздел 2'!U26&gt;0)),0,IF('Раздел 2'!U26=0,0,1))</f>
        <v>0</v>
      </c>
    </row>
    <row r="264" spans="1:8" ht="12.75">
      <c r="A264" t="str">
        <f t="shared" si="5"/>
        <v>0606024</v>
      </c>
      <c r="B264" s="1">
        <v>2</v>
      </c>
      <c r="C264" s="1">
        <v>87</v>
      </c>
      <c r="D264" s="1">
        <v>87</v>
      </c>
      <c r="E264" s="1" t="s">
        <v>754</v>
      </c>
      <c r="H264">
        <f>IF(OR(AND('Раздел 2'!S27=0,'Раздел 2'!U27=0),AND('Раздел 2'!S27&gt;0,'Раздел 2'!U27&gt;0)),0,IF('Раздел 2'!U27=0,0,1))</f>
        <v>0</v>
      </c>
    </row>
    <row r="265" spans="1:8" ht="12.75">
      <c r="A265" t="str">
        <f t="shared" si="5"/>
        <v>0606024</v>
      </c>
      <c r="B265" s="1">
        <v>2</v>
      </c>
      <c r="C265" s="1">
        <v>88</v>
      </c>
      <c r="D265" s="1">
        <v>88</v>
      </c>
      <c r="E265" s="1" t="s">
        <v>755</v>
      </c>
      <c r="H265">
        <f>IF(OR(AND('Раздел 2'!S28=0,'Раздел 2'!U28=0),AND('Раздел 2'!S28&gt;0,'Раздел 2'!U28&gt;0)),0,IF('Раздел 2'!U28=0,0,1))</f>
        <v>0</v>
      </c>
    </row>
    <row r="266" spans="1:8" ht="12.75">
      <c r="A266" t="str">
        <f t="shared" si="5"/>
        <v>0606024</v>
      </c>
      <c r="B266" s="1">
        <v>2</v>
      </c>
      <c r="C266" s="1">
        <v>89</v>
      </c>
      <c r="D266" s="1">
        <v>89</v>
      </c>
      <c r="E266" s="1" t="s">
        <v>756</v>
      </c>
      <c r="H266">
        <f>IF(OR(AND('Раздел 2'!S29=0,'Раздел 2'!U29=0),AND('Раздел 2'!S29&gt;0,'Раздел 2'!U29&gt;0)),0,IF('Раздел 2'!U29=0,0,1))</f>
        <v>0</v>
      </c>
    </row>
    <row r="267" spans="1:8" ht="12.75">
      <c r="A267" t="str">
        <f t="shared" si="5"/>
        <v>0606024</v>
      </c>
      <c r="B267" s="1">
        <v>2</v>
      </c>
      <c r="C267" s="1">
        <v>90</v>
      </c>
      <c r="D267" s="1">
        <v>90</v>
      </c>
      <c r="E267" s="1" t="s">
        <v>757</v>
      </c>
      <c r="H267">
        <f>IF(OR(AND('Раздел 2'!S30=0,'Раздел 2'!U30=0),AND('Раздел 2'!S30&gt;0,'Раздел 2'!U30&gt;0)),0,IF('Раздел 2'!U30=0,0,1))</f>
        <v>0</v>
      </c>
    </row>
    <row r="268" spans="1:8" ht="12.75">
      <c r="A268" t="str">
        <f t="shared" si="5"/>
        <v>0606024</v>
      </c>
      <c r="B268" s="1">
        <v>2</v>
      </c>
      <c r="C268" s="1">
        <v>91</v>
      </c>
      <c r="D268" s="1">
        <v>91</v>
      </c>
      <c r="E268" s="1" t="s">
        <v>758</v>
      </c>
      <c r="H268">
        <f>IF(OR(AND('Раздел 2'!S31=0,'Раздел 2'!U31=0),AND('Раздел 2'!S31&gt;0,'Раздел 2'!U31&gt;0)),0,IF('Раздел 2'!U31=0,0,1))</f>
        <v>0</v>
      </c>
    </row>
    <row r="269" spans="1:8" ht="12.75">
      <c r="A269" t="str">
        <f t="shared" si="5"/>
        <v>0606024</v>
      </c>
      <c r="B269" s="1">
        <v>2</v>
      </c>
      <c r="C269" s="1">
        <v>92</v>
      </c>
      <c r="D269" s="1">
        <v>92</v>
      </c>
      <c r="E269" s="1" t="s">
        <v>759</v>
      </c>
      <c r="H269">
        <f>IF(OR(AND('Раздел 2'!S32=0,'Раздел 2'!U32=0),AND('Раздел 2'!S32&gt;0,'Раздел 2'!U32&gt;0)),0,IF('Раздел 2'!U32=0,0,1))</f>
        <v>0</v>
      </c>
    </row>
    <row r="270" spans="1:8" ht="12.75">
      <c r="A270" t="str">
        <f t="shared" si="5"/>
        <v>0606024</v>
      </c>
      <c r="B270" s="1">
        <v>2</v>
      </c>
      <c r="C270" s="1">
        <v>93</v>
      </c>
      <c r="D270" s="1">
        <v>93</v>
      </c>
      <c r="E270" s="1" t="s">
        <v>760</v>
      </c>
      <c r="H270">
        <f>IF(OR(AND('Раздел 2'!S33=0,'Раздел 2'!U33=0),AND('Раздел 2'!S33&gt;0,'Раздел 2'!U33&gt;0)),0,IF('Раздел 2'!U33=0,0,1))</f>
        <v>0</v>
      </c>
    </row>
    <row r="271" spans="1:8" ht="12.75">
      <c r="A271" t="str">
        <f t="shared" si="5"/>
        <v>0606024</v>
      </c>
      <c r="B271" s="1">
        <v>2</v>
      </c>
      <c r="C271" s="1">
        <v>94</v>
      </c>
      <c r="D271" s="1">
        <v>94</v>
      </c>
      <c r="E271" s="1" t="s">
        <v>761</v>
      </c>
      <c r="H271">
        <f>IF(OR(AND('Раздел 2'!S34=0,'Раздел 2'!U34=0),AND('Раздел 2'!S34&gt;0,'Раздел 2'!U34&gt;0)),0,IF('Раздел 2'!U34=0,0,1))</f>
        <v>0</v>
      </c>
    </row>
    <row r="272" spans="1:8" ht="12.75">
      <c r="A272" t="str">
        <f t="shared" si="5"/>
        <v>0606024</v>
      </c>
      <c r="B272" s="1">
        <v>2</v>
      </c>
      <c r="C272" s="1">
        <v>95</v>
      </c>
      <c r="D272" s="1">
        <v>95</v>
      </c>
      <c r="E272" s="1" t="s">
        <v>762</v>
      </c>
      <c r="H272">
        <f>IF(OR(AND('Раздел 2'!S35=0,'Раздел 2'!U35=0),AND('Раздел 2'!S35&gt;0,'Раздел 2'!U35&gt;0)),0,IF('Раздел 2'!U35=0,0,1))</f>
        <v>0</v>
      </c>
    </row>
    <row r="273" spans="1:8" ht="12.75">
      <c r="A273" t="str">
        <f t="shared" si="5"/>
        <v>0606024</v>
      </c>
      <c r="B273" s="1">
        <v>2</v>
      </c>
      <c r="C273" s="1">
        <v>96</v>
      </c>
      <c r="D273" s="1">
        <v>96</v>
      </c>
      <c r="E273" s="1" t="s">
        <v>763</v>
      </c>
      <c r="H273">
        <f>IF(OR(AND('Раздел 2'!S36=0,'Раздел 2'!U36=0),AND('Раздел 2'!S36&gt;0,'Раздел 2'!U36&gt;0)),0,IF('Раздел 2'!U36=0,0,1))</f>
        <v>0</v>
      </c>
    </row>
    <row r="274" spans="1:8" ht="12.75">
      <c r="A274" t="str">
        <f t="shared" si="5"/>
        <v>0606024</v>
      </c>
      <c r="B274" s="1">
        <v>2</v>
      </c>
      <c r="C274" s="1">
        <v>97</v>
      </c>
      <c r="D274" s="1">
        <v>97</v>
      </c>
      <c r="E274" s="1" t="s">
        <v>764</v>
      </c>
      <c r="H274">
        <f>IF(OR(AND('Раздел 2'!S37=0,'Раздел 2'!U37=0),AND('Раздел 2'!S37&gt;0,'Раздел 2'!U37&gt;0)),0,IF('Раздел 2'!U37=0,0,1))</f>
        <v>0</v>
      </c>
    </row>
    <row r="275" spans="1:8" ht="12.75">
      <c r="A275" s="39" t="str">
        <f>P_3</f>
        <v>0606024</v>
      </c>
      <c r="B275" s="39">
        <v>3</v>
      </c>
      <c r="C275" s="39">
        <v>0</v>
      </c>
      <c r="D275" s="39">
        <v>0</v>
      </c>
      <c r="E275" s="39" t="str">
        <f>CONCATENATE("Количество ошибок в разделе 3: ",H275)</f>
        <v>Количество ошибок в разделе 3: 0</v>
      </c>
      <c r="F275" s="39"/>
      <c r="G275" s="39"/>
      <c r="H275" s="39">
        <f>SUM(H276:H342)</f>
        <v>0</v>
      </c>
    </row>
    <row r="276" spans="1:8" ht="12.75">
      <c r="A276" t="str">
        <f aca="true" t="shared" si="6" ref="A276:A339">P_3</f>
        <v>0606024</v>
      </c>
      <c r="B276" s="1">
        <v>3</v>
      </c>
      <c r="C276">
        <v>1</v>
      </c>
      <c r="D276" s="1">
        <v>1</v>
      </c>
      <c r="E276" s="1" t="s">
        <v>171</v>
      </c>
      <c r="H276">
        <f>IF('Раздел 3'!P21=SUM('Раздел 3'!P22,'Раздел 3'!P27,'Раздел 3'!P30:P31),0,1)</f>
        <v>0</v>
      </c>
    </row>
    <row r="277" spans="1:8" ht="12.75">
      <c r="A277" t="str">
        <f t="shared" si="6"/>
        <v>0606024</v>
      </c>
      <c r="B277" s="1">
        <v>3</v>
      </c>
      <c r="C277">
        <v>2</v>
      </c>
      <c r="D277" s="1">
        <v>2</v>
      </c>
      <c r="E277" s="1" t="s">
        <v>172</v>
      </c>
      <c r="H277">
        <f>IF('Раздел 3'!Q21=SUM('Раздел 3'!Q22,'Раздел 3'!Q27,'Раздел 3'!Q30:Q31),0,1)</f>
        <v>0</v>
      </c>
    </row>
    <row r="278" spans="1:8" ht="12.75">
      <c r="A278" t="str">
        <f t="shared" si="6"/>
        <v>0606024</v>
      </c>
      <c r="B278" s="1">
        <v>3</v>
      </c>
      <c r="C278">
        <v>3</v>
      </c>
      <c r="D278" s="1">
        <v>3</v>
      </c>
      <c r="E278" s="1" t="s">
        <v>173</v>
      </c>
      <c r="H278">
        <f>IF('Раздел 3'!R21=SUM('Раздел 3'!R22,'Раздел 3'!R27,'Раздел 3'!R30:R31),0,1)</f>
        <v>0</v>
      </c>
    </row>
    <row r="279" spans="1:8" ht="12.75">
      <c r="A279" t="str">
        <f t="shared" si="6"/>
        <v>0606024</v>
      </c>
      <c r="B279" s="1">
        <v>3</v>
      </c>
      <c r="C279">
        <v>4</v>
      </c>
      <c r="D279" s="1">
        <v>4</v>
      </c>
      <c r="E279" s="1" t="s">
        <v>174</v>
      </c>
      <c r="H279">
        <f>IF('Раздел 3'!S21=SUM('Раздел 3'!S22,'Раздел 3'!S27,'Раздел 3'!S30:S31),0,1)</f>
        <v>0</v>
      </c>
    </row>
    <row r="280" spans="1:8" ht="12.75">
      <c r="A280" t="str">
        <f t="shared" si="6"/>
        <v>0606024</v>
      </c>
      <c r="B280" s="1">
        <v>3</v>
      </c>
      <c r="C280">
        <v>5</v>
      </c>
      <c r="D280" s="1">
        <v>5</v>
      </c>
      <c r="E280" s="1" t="s">
        <v>175</v>
      </c>
      <c r="H280">
        <f>IF('Раздел 3'!T21&gt;='Раздел 3'!T22,0,1)</f>
        <v>0</v>
      </c>
    </row>
    <row r="281" spans="1:8" ht="12.75">
      <c r="A281" t="str">
        <f t="shared" si="6"/>
        <v>0606024</v>
      </c>
      <c r="B281" s="1">
        <v>3</v>
      </c>
      <c r="C281">
        <v>6</v>
      </c>
      <c r="D281" s="1">
        <v>6</v>
      </c>
      <c r="E281" s="1" t="s">
        <v>176</v>
      </c>
      <c r="H281">
        <f>IF('Раздел 3'!T21&gt;='Раздел 3'!T27,0,1)</f>
        <v>0</v>
      </c>
    </row>
    <row r="282" spans="1:8" ht="12.75">
      <c r="A282" t="str">
        <f t="shared" si="6"/>
        <v>0606024</v>
      </c>
      <c r="B282" s="1">
        <v>3</v>
      </c>
      <c r="C282">
        <v>7</v>
      </c>
      <c r="D282" s="1">
        <v>7</v>
      </c>
      <c r="E282" s="1" t="s">
        <v>177</v>
      </c>
      <c r="H282">
        <f>IF('Раздел 3'!T21&gt;='Раздел 3'!T30,0,1)</f>
        <v>0</v>
      </c>
    </row>
    <row r="283" spans="1:8" ht="12.75">
      <c r="A283" t="str">
        <f t="shared" si="6"/>
        <v>0606024</v>
      </c>
      <c r="B283" s="1">
        <v>3</v>
      </c>
      <c r="C283">
        <v>8</v>
      </c>
      <c r="D283" s="1">
        <v>8</v>
      </c>
      <c r="E283" s="1" t="s">
        <v>178</v>
      </c>
      <c r="H283">
        <f>IF('Раздел 3'!T21&gt;='Раздел 3'!T31,0,1)</f>
        <v>0</v>
      </c>
    </row>
    <row r="284" spans="1:8" ht="12.75">
      <c r="A284" t="str">
        <f t="shared" si="6"/>
        <v>0606024</v>
      </c>
      <c r="B284" s="1">
        <v>3</v>
      </c>
      <c r="C284">
        <v>9</v>
      </c>
      <c r="D284" s="1">
        <v>9</v>
      </c>
      <c r="E284" s="1" t="s">
        <v>179</v>
      </c>
      <c r="H284">
        <f>IF('Раздел 3'!P22=SUM('Раздел 3'!P23:P25),0,1)</f>
        <v>0</v>
      </c>
    </row>
    <row r="285" spans="1:8" ht="12.75">
      <c r="A285" t="str">
        <f t="shared" si="6"/>
        <v>0606024</v>
      </c>
      <c r="B285" s="1">
        <v>3</v>
      </c>
      <c r="C285">
        <v>10</v>
      </c>
      <c r="D285" s="1">
        <v>10</v>
      </c>
      <c r="E285" s="1" t="s">
        <v>180</v>
      </c>
      <c r="H285">
        <f>IF('Раздел 3'!Q22=SUM('Раздел 3'!Q23:Q25),0,1)</f>
        <v>0</v>
      </c>
    </row>
    <row r="286" spans="1:8" ht="12.75">
      <c r="A286" t="str">
        <f t="shared" si="6"/>
        <v>0606024</v>
      </c>
      <c r="B286" s="1">
        <v>3</v>
      </c>
      <c r="C286">
        <v>11</v>
      </c>
      <c r="D286" s="1">
        <v>11</v>
      </c>
      <c r="E286" s="1" t="s">
        <v>181</v>
      </c>
      <c r="H286">
        <f>IF('Раздел 3'!R22=SUM('Раздел 3'!R23:R25),0,1)</f>
        <v>0</v>
      </c>
    </row>
    <row r="287" spans="1:8" ht="12.75">
      <c r="A287" t="str">
        <f t="shared" si="6"/>
        <v>0606024</v>
      </c>
      <c r="B287" s="1">
        <v>3</v>
      </c>
      <c r="C287">
        <v>12</v>
      </c>
      <c r="D287" s="1">
        <v>12</v>
      </c>
      <c r="E287" s="1" t="s">
        <v>182</v>
      </c>
      <c r="H287">
        <f>IF('Раздел 3'!S22=SUM('Раздел 3'!S23:S25),0,1)</f>
        <v>0</v>
      </c>
    </row>
    <row r="288" spans="1:8" ht="12.75">
      <c r="A288" t="str">
        <f t="shared" si="6"/>
        <v>0606024</v>
      </c>
      <c r="B288" s="1">
        <v>3</v>
      </c>
      <c r="C288">
        <v>13</v>
      </c>
      <c r="D288" s="1">
        <v>13</v>
      </c>
      <c r="E288" s="1" t="s">
        <v>183</v>
      </c>
      <c r="H288">
        <f>IF('Раздел 3'!T22&gt;='Раздел 3'!T23,0,1)</f>
        <v>0</v>
      </c>
    </row>
    <row r="289" spans="1:8" ht="12.75">
      <c r="A289" t="str">
        <f t="shared" si="6"/>
        <v>0606024</v>
      </c>
      <c r="B289" s="1">
        <v>3</v>
      </c>
      <c r="C289">
        <v>14</v>
      </c>
      <c r="D289" s="1">
        <v>14</v>
      </c>
      <c r="E289" s="1" t="s">
        <v>184</v>
      </c>
      <c r="H289">
        <f>IF('Раздел 3'!T22&gt;='Раздел 3'!T24,0,1)</f>
        <v>0</v>
      </c>
    </row>
    <row r="290" spans="1:8" ht="12.75">
      <c r="A290" t="str">
        <f t="shared" si="6"/>
        <v>0606024</v>
      </c>
      <c r="B290" s="1">
        <v>3</v>
      </c>
      <c r="C290">
        <v>15</v>
      </c>
      <c r="D290" s="1">
        <v>15</v>
      </c>
      <c r="E290" s="1" t="s">
        <v>185</v>
      </c>
      <c r="H290">
        <f>IF('Раздел 3'!T22&gt;='Раздел 3'!T25,0,1)</f>
        <v>0</v>
      </c>
    </row>
    <row r="291" spans="1:8" ht="12.75">
      <c r="A291" t="str">
        <f t="shared" si="6"/>
        <v>0606024</v>
      </c>
      <c r="B291" s="1">
        <v>3</v>
      </c>
      <c r="C291">
        <v>16</v>
      </c>
      <c r="D291" s="1">
        <v>16</v>
      </c>
      <c r="E291" s="1" t="s">
        <v>186</v>
      </c>
      <c r="H291">
        <f>IF('Раздел 3'!P22&gt;='Раздел 3'!P26,0,1)</f>
        <v>0</v>
      </c>
    </row>
    <row r="292" spans="1:8" ht="12.75">
      <c r="A292" t="str">
        <f t="shared" si="6"/>
        <v>0606024</v>
      </c>
      <c r="B292" s="1">
        <v>3</v>
      </c>
      <c r="C292">
        <v>17</v>
      </c>
      <c r="D292" s="1">
        <v>17</v>
      </c>
      <c r="E292" s="1" t="s">
        <v>187</v>
      </c>
      <c r="H292">
        <f>IF('Раздел 3'!Q22&gt;='Раздел 3'!Q26,0,1)</f>
        <v>0</v>
      </c>
    </row>
    <row r="293" spans="1:8" ht="12.75">
      <c r="A293" t="str">
        <f t="shared" si="6"/>
        <v>0606024</v>
      </c>
      <c r="B293" s="1">
        <v>3</v>
      </c>
      <c r="C293">
        <v>18</v>
      </c>
      <c r="D293" s="1">
        <v>18</v>
      </c>
      <c r="E293" s="1" t="s">
        <v>188</v>
      </c>
      <c r="H293">
        <f>IF('Раздел 3'!R22&gt;='Раздел 3'!R26,0,1)</f>
        <v>0</v>
      </c>
    </row>
    <row r="294" spans="1:8" ht="12.75">
      <c r="A294" t="str">
        <f t="shared" si="6"/>
        <v>0606024</v>
      </c>
      <c r="B294" s="1">
        <v>3</v>
      </c>
      <c r="C294">
        <v>19</v>
      </c>
      <c r="D294" s="1">
        <v>19</v>
      </c>
      <c r="E294" s="1" t="s">
        <v>189</v>
      </c>
      <c r="H294">
        <f>IF('Раздел 3'!S22&gt;='Раздел 3'!S26,0,1)</f>
        <v>0</v>
      </c>
    </row>
    <row r="295" spans="1:8" ht="12.75">
      <c r="A295" t="str">
        <f t="shared" si="6"/>
        <v>0606024</v>
      </c>
      <c r="B295" s="1">
        <v>3</v>
      </c>
      <c r="C295">
        <v>20</v>
      </c>
      <c r="D295" s="1">
        <v>20</v>
      </c>
      <c r="E295" s="1" t="s">
        <v>190</v>
      </c>
      <c r="H295">
        <f>IF('Раздел 3'!T22&gt;='Раздел 3'!T26,0,1)</f>
        <v>0</v>
      </c>
    </row>
    <row r="296" spans="1:8" ht="12.75">
      <c r="A296" t="str">
        <f t="shared" si="6"/>
        <v>0606024</v>
      </c>
      <c r="B296" s="1">
        <v>3</v>
      </c>
      <c r="C296">
        <v>21</v>
      </c>
      <c r="D296" s="1">
        <v>21</v>
      </c>
      <c r="E296" s="1" t="s">
        <v>191</v>
      </c>
      <c r="H296">
        <f>IF('Раздел 3'!P22&gt;='Раздел 3'!P32,0,1)</f>
        <v>0</v>
      </c>
    </row>
    <row r="297" spans="1:8" ht="12.75">
      <c r="A297" t="str">
        <f t="shared" si="6"/>
        <v>0606024</v>
      </c>
      <c r="B297" s="1">
        <v>3</v>
      </c>
      <c r="C297">
        <v>22</v>
      </c>
      <c r="D297" s="1">
        <v>22</v>
      </c>
      <c r="E297" s="1" t="s">
        <v>192</v>
      </c>
      <c r="H297">
        <f>IF('Раздел 3'!Q22&gt;='Раздел 3'!Q32,0,1)</f>
        <v>0</v>
      </c>
    </row>
    <row r="298" spans="1:8" ht="12.75">
      <c r="A298" t="str">
        <f t="shared" si="6"/>
        <v>0606024</v>
      </c>
      <c r="B298" s="1">
        <v>3</v>
      </c>
      <c r="C298">
        <v>23</v>
      </c>
      <c r="D298" s="1">
        <v>23</v>
      </c>
      <c r="E298" s="1" t="s">
        <v>193</v>
      </c>
      <c r="H298">
        <f>IF('Раздел 3'!R22&gt;='Раздел 3'!R32,0,1)</f>
        <v>0</v>
      </c>
    </row>
    <row r="299" spans="1:8" ht="12.75">
      <c r="A299" t="str">
        <f t="shared" si="6"/>
        <v>0606024</v>
      </c>
      <c r="B299" s="1">
        <v>3</v>
      </c>
      <c r="C299">
        <v>24</v>
      </c>
      <c r="D299" s="1">
        <v>24</v>
      </c>
      <c r="E299" s="1" t="s">
        <v>194</v>
      </c>
      <c r="H299">
        <f>IF('Раздел 3'!S22&gt;='Раздел 3'!S32,0,1)</f>
        <v>0</v>
      </c>
    </row>
    <row r="300" spans="1:8" ht="12.75">
      <c r="A300" t="str">
        <f t="shared" si="6"/>
        <v>0606024</v>
      </c>
      <c r="B300" s="1">
        <v>3</v>
      </c>
      <c r="C300">
        <v>25</v>
      </c>
      <c r="D300" s="1">
        <v>25</v>
      </c>
      <c r="E300" s="1" t="s">
        <v>195</v>
      </c>
      <c r="H300">
        <f>IF('Раздел 3'!T22&gt;='Раздел 3'!T32,0,1)</f>
        <v>0</v>
      </c>
    </row>
    <row r="301" spans="1:8" ht="12.75">
      <c r="A301" t="str">
        <f t="shared" si="6"/>
        <v>0606024</v>
      </c>
      <c r="B301" s="1">
        <v>3</v>
      </c>
      <c r="C301">
        <v>26</v>
      </c>
      <c r="D301" s="1">
        <v>26</v>
      </c>
      <c r="E301" s="1" t="s">
        <v>196</v>
      </c>
      <c r="H301">
        <f>IF('Раздел 3'!P27=SUM('Раздел 3'!P28:P29),0,1)</f>
        <v>0</v>
      </c>
    </row>
    <row r="302" spans="1:8" ht="12.75">
      <c r="A302" t="str">
        <f t="shared" si="6"/>
        <v>0606024</v>
      </c>
      <c r="B302" s="1">
        <v>3</v>
      </c>
      <c r="C302">
        <v>27</v>
      </c>
      <c r="D302" s="1">
        <v>27</v>
      </c>
      <c r="E302" s="1" t="s">
        <v>197</v>
      </c>
      <c r="H302">
        <f>IF('Раздел 3'!Q27=SUM('Раздел 3'!Q28:Q29),0,1)</f>
        <v>0</v>
      </c>
    </row>
    <row r="303" spans="1:8" ht="12.75">
      <c r="A303" t="str">
        <f t="shared" si="6"/>
        <v>0606024</v>
      </c>
      <c r="B303" s="1">
        <v>3</v>
      </c>
      <c r="C303">
        <v>28</v>
      </c>
      <c r="D303" s="1">
        <v>28</v>
      </c>
      <c r="E303" s="1" t="s">
        <v>198</v>
      </c>
      <c r="H303">
        <f>IF('Раздел 3'!R27=SUM('Раздел 3'!R28:R29),0,1)</f>
        <v>0</v>
      </c>
    </row>
    <row r="304" spans="1:8" ht="12.75">
      <c r="A304" t="str">
        <f t="shared" si="6"/>
        <v>0606024</v>
      </c>
      <c r="B304" s="1">
        <v>3</v>
      </c>
      <c r="C304">
        <v>29</v>
      </c>
      <c r="D304" s="1">
        <v>29</v>
      </c>
      <c r="E304" s="1" t="s">
        <v>199</v>
      </c>
      <c r="H304">
        <f>IF('Раздел 3'!S27=SUM('Раздел 3'!S28:S29),0,1)</f>
        <v>0</v>
      </c>
    </row>
    <row r="305" spans="1:8" ht="12.75">
      <c r="A305" t="str">
        <f t="shared" si="6"/>
        <v>0606024</v>
      </c>
      <c r="B305" s="1">
        <v>3</v>
      </c>
      <c r="C305">
        <v>30</v>
      </c>
      <c r="D305" s="1">
        <v>30</v>
      </c>
      <c r="E305" s="1" t="s">
        <v>200</v>
      </c>
      <c r="H305">
        <f>IF('Раздел 3'!T27&gt;='Раздел 3'!T28,0,1)</f>
        <v>0</v>
      </c>
    </row>
    <row r="306" spans="1:8" ht="12.75">
      <c r="A306" t="str">
        <f t="shared" si="6"/>
        <v>0606024</v>
      </c>
      <c r="B306" s="1">
        <v>3</v>
      </c>
      <c r="C306">
        <v>31</v>
      </c>
      <c r="D306" s="1">
        <v>31</v>
      </c>
      <c r="E306" s="1" t="s">
        <v>201</v>
      </c>
      <c r="H306">
        <f>IF('Раздел 3'!T27&gt;='Раздел 3'!T29,0,1)</f>
        <v>0</v>
      </c>
    </row>
    <row r="307" spans="1:8" ht="12.75">
      <c r="A307" t="str">
        <f t="shared" si="6"/>
        <v>0606024</v>
      </c>
      <c r="B307" s="1">
        <v>3</v>
      </c>
      <c r="C307">
        <v>32</v>
      </c>
      <c r="D307" s="1">
        <v>32</v>
      </c>
      <c r="E307" s="1" t="s">
        <v>202</v>
      </c>
      <c r="H307">
        <f>IF('Раздел 3'!P21=SUM('Раздел 3'!Q21:S21),0,1)</f>
        <v>0</v>
      </c>
    </row>
    <row r="308" spans="1:8" ht="12.75">
      <c r="A308" t="str">
        <f t="shared" si="6"/>
        <v>0606024</v>
      </c>
      <c r="B308" s="1">
        <v>3</v>
      </c>
      <c r="C308">
        <v>33</v>
      </c>
      <c r="D308" s="1">
        <v>33</v>
      </c>
      <c r="E308" s="1" t="s">
        <v>203</v>
      </c>
      <c r="H308">
        <f>IF('Раздел 3'!P22=SUM('Раздел 3'!Q22:S22),0,1)</f>
        <v>0</v>
      </c>
    </row>
    <row r="309" spans="1:8" ht="12.75">
      <c r="A309" t="str">
        <f t="shared" si="6"/>
        <v>0606024</v>
      </c>
      <c r="B309" s="1">
        <v>3</v>
      </c>
      <c r="C309">
        <v>34</v>
      </c>
      <c r="D309" s="1">
        <v>34</v>
      </c>
      <c r="E309" s="1" t="s">
        <v>204</v>
      </c>
      <c r="H309">
        <f>IF('Раздел 3'!P23=SUM('Раздел 3'!Q23:S23),0,1)</f>
        <v>0</v>
      </c>
    </row>
    <row r="310" spans="1:8" ht="12.75">
      <c r="A310" t="str">
        <f t="shared" si="6"/>
        <v>0606024</v>
      </c>
      <c r="B310" s="1">
        <v>3</v>
      </c>
      <c r="C310">
        <v>35</v>
      </c>
      <c r="D310" s="1">
        <v>35</v>
      </c>
      <c r="E310" s="1" t="s">
        <v>205</v>
      </c>
      <c r="H310">
        <f>IF('Раздел 3'!P24=SUM('Раздел 3'!Q24:S24),0,1)</f>
        <v>0</v>
      </c>
    </row>
    <row r="311" spans="1:8" ht="12.75">
      <c r="A311" t="str">
        <f t="shared" si="6"/>
        <v>0606024</v>
      </c>
      <c r="B311" s="1">
        <v>3</v>
      </c>
      <c r="C311">
        <v>36</v>
      </c>
      <c r="D311" s="1">
        <v>36</v>
      </c>
      <c r="E311" s="1" t="s">
        <v>206</v>
      </c>
      <c r="H311">
        <f>IF('Раздел 3'!P25=SUM('Раздел 3'!Q25:S25),0,1)</f>
        <v>0</v>
      </c>
    </row>
    <row r="312" spans="1:8" ht="12.75">
      <c r="A312" t="str">
        <f t="shared" si="6"/>
        <v>0606024</v>
      </c>
      <c r="B312" s="1">
        <v>3</v>
      </c>
      <c r="C312">
        <v>37</v>
      </c>
      <c r="D312" s="1">
        <v>37</v>
      </c>
      <c r="E312" s="1" t="s">
        <v>207</v>
      </c>
      <c r="H312">
        <f>IF('Раздел 3'!P26=SUM('Раздел 3'!Q26:S26),0,1)</f>
        <v>0</v>
      </c>
    </row>
    <row r="313" spans="1:8" ht="12.75">
      <c r="A313" t="str">
        <f t="shared" si="6"/>
        <v>0606024</v>
      </c>
      <c r="B313" s="1">
        <v>3</v>
      </c>
      <c r="C313">
        <v>38</v>
      </c>
      <c r="D313" s="1">
        <v>38</v>
      </c>
      <c r="E313" s="1" t="s">
        <v>208</v>
      </c>
      <c r="H313">
        <f>IF('Раздел 3'!P27=SUM('Раздел 3'!Q27:S27),0,1)</f>
        <v>0</v>
      </c>
    </row>
    <row r="314" spans="1:8" ht="12.75">
      <c r="A314" t="str">
        <f t="shared" si="6"/>
        <v>0606024</v>
      </c>
      <c r="B314" s="1">
        <v>3</v>
      </c>
      <c r="C314">
        <v>39</v>
      </c>
      <c r="D314" s="1">
        <v>39</v>
      </c>
      <c r="E314" s="1" t="s">
        <v>209</v>
      </c>
      <c r="H314">
        <f>IF('Раздел 3'!P28=SUM('Раздел 3'!Q28:S28),0,1)</f>
        <v>0</v>
      </c>
    </row>
    <row r="315" spans="1:8" ht="12.75">
      <c r="A315" t="str">
        <f t="shared" si="6"/>
        <v>0606024</v>
      </c>
      <c r="B315" s="1">
        <v>3</v>
      </c>
      <c r="C315">
        <v>40</v>
      </c>
      <c r="D315" s="1">
        <v>40</v>
      </c>
      <c r="E315" s="1" t="s">
        <v>210</v>
      </c>
      <c r="H315">
        <f>IF('Раздел 3'!P29=SUM('Раздел 3'!Q29:S29),0,1)</f>
        <v>0</v>
      </c>
    </row>
    <row r="316" spans="1:8" ht="12.75">
      <c r="A316" t="str">
        <f t="shared" si="6"/>
        <v>0606024</v>
      </c>
      <c r="B316" s="1">
        <v>3</v>
      </c>
      <c r="C316">
        <v>41</v>
      </c>
      <c r="D316" s="1">
        <v>41</v>
      </c>
      <c r="E316" s="1" t="s">
        <v>211</v>
      </c>
      <c r="H316">
        <f>IF('Раздел 3'!P30=SUM('Раздел 3'!Q30:S30),0,1)</f>
        <v>0</v>
      </c>
    </row>
    <row r="317" spans="1:8" ht="12.75">
      <c r="A317" t="str">
        <f t="shared" si="6"/>
        <v>0606024</v>
      </c>
      <c r="B317" s="1">
        <v>3</v>
      </c>
      <c r="C317">
        <v>42</v>
      </c>
      <c r="D317" s="1">
        <v>42</v>
      </c>
      <c r="E317" s="1" t="s">
        <v>212</v>
      </c>
      <c r="H317">
        <f>IF('Раздел 3'!P31=SUM('Раздел 3'!Q31:S31),0,1)</f>
        <v>0</v>
      </c>
    </row>
    <row r="318" spans="1:8" ht="12.75">
      <c r="A318" t="str">
        <f t="shared" si="6"/>
        <v>0606024</v>
      </c>
      <c r="B318" s="1">
        <v>3</v>
      </c>
      <c r="C318">
        <v>43</v>
      </c>
      <c r="D318" s="1">
        <v>43</v>
      </c>
      <c r="E318" s="1" t="s">
        <v>213</v>
      </c>
      <c r="H318">
        <f>IF('Раздел 3'!P32=SUM('Раздел 3'!Q32:S32),0,1)</f>
        <v>0</v>
      </c>
    </row>
    <row r="319" spans="1:8" ht="12.75">
      <c r="A319" t="str">
        <f t="shared" si="6"/>
        <v>0606024</v>
      </c>
      <c r="B319" s="1">
        <v>3</v>
      </c>
      <c r="C319">
        <v>44</v>
      </c>
      <c r="D319" s="1">
        <v>44</v>
      </c>
      <c r="E319" s="1" t="s">
        <v>214</v>
      </c>
      <c r="H319">
        <f>IF(OR(AND('Раздел 3'!P21=0,'Раздел 3'!T21=0),AND('Раздел 3'!P21&gt;0,'Раздел 3'!T21&gt;0)),0,IF('Раздел 3'!P21=0,0,1))</f>
        <v>0</v>
      </c>
    </row>
    <row r="320" spans="1:8" ht="12.75">
      <c r="A320" t="str">
        <f t="shared" si="6"/>
        <v>0606024</v>
      </c>
      <c r="B320" s="1">
        <v>3</v>
      </c>
      <c r="C320">
        <v>45</v>
      </c>
      <c r="D320" s="1">
        <v>45</v>
      </c>
      <c r="E320" s="1" t="s">
        <v>215</v>
      </c>
      <c r="H320">
        <f>IF(OR(AND('Раздел 3'!P22=0,'Раздел 3'!T22=0),AND('Раздел 3'!P22&gt;0,'Раздел 3'!T22&gt;0)),0,IF('Раздел 3'!P22=0,0,1))</f>
        <v>0</v>
      </c>
    </row>
    <row r="321" spans="1:8" ht="12.75">
      <c r="A321" t="str">
        <f t="shared" si="6"/>
        <v>0606024</v>
      </c>
      <c r="B321" s="1">
        <v>3</v>
      </c>
      <c r="C321">
        <v>46</v>
      </c>
      <c r="D321" s="1">
        <v>46</v>
      </c>
      <c r="E321" s="1" t="s">
        <v>216</v>
      </c>
      <c r="H321">
        <f>IF(OR(AND('Раздел 3'!P23=0,'Раздел 3'!T23=0),AND('Раздел 3'!P23&gt;0,'Раздел 3'!T23&gt;0)),0,IF('Раздел 3'!P23=0,0,1))</f>
        <v>0</v>
      </c>
    </row>
    <row r="322" spans="1:8" ht="12.75">
      <c r="A322" t="str">
        <f t="shared" si="6"/>
        <v>0606024</v>
      </c>
      <c r="B322" s="1">
        <v>3</v>
      </c>
      <c r="C322">
        <v>47</v>
      </c>
      <c r="D322" s="1">
        <v>47</v>
      </c>
      <c r="E322" s="1" t="s">
        <v>217</v>
      </c>
      <c r="H322">
        <f>IF(OR(AND('Раздел 3'!P24=0,'Раздел 3'!T24=0),AND('Раздел 3'!P24&gt;0,'Раздел 3'!T24&gt;0)),0,IF('Раздел 3'!P24=0,0,1))</f>
        <v>0</v>
      </c>
    </row>
    <row r="323" spans="1:8" ht="12.75">
      <c r="A323" t="str">
        <f t="shared" si="6"/>
        <v>0606024</v>
      </c>
      <c r="B323" s="1">
        <v>3</v>
      </c>
      <c r="C323">
        <v>48</v>
      </c>
      <c r="D323" s="1">
        <v>48</v>
      </c>
      <c r="E323" s="1" t="s">
        <v>218</v>
      </c>
      <c r="H323">
        <f>IF(OR(AND('Раздел 3'!P25=0,'Раздел 3'!T25=0),AND('Раздел 3'!P25&gt;0,'Раздел 3'!T25&gt;0)),0,IF('Раздел 3'!P25=0,0,1))</f>
        <v>0</v>
      </c>
    </row>
    <row r="324" spans="1:8" ht="12.75">
      <c r="A324" t="str">
        <f t="shared" si="6"/>
        <v>0606024</v>
      </c>
      <c r="B324" s="1">
        <v>3</v>
      </c>
      <c r="C324">
        <v>49</v>
      </c>
      <c r="D324" s="1">
        <v>49</v>
      </c>
      <c r="E324" s="1" t="s">
        <v>219</v>
      </c>
      <c r="H324">
        <f>IF(OR(AND('Раздел 3'!P26=0,'Раздел 3'!T26=0),AND('Раздел 3'!P26&gt;0,'Раздел 3'!T26&gt;0)),0,IF('Раздел 3'!P26=0,0,1))</f>
        <v>0</v>
      </c>
    </row>
    <row r="325" spans="1:8" ht="12.75">
      <c r="A325" t="str">
        <f t="shared" si="6"/>
        <v>0606024</v>
      </c>
      <c r="B325" s="1">
        <v>3</v>
      </c>
      <c r="C325">
        <v>50</v>
      </c>
      <c r="D325" s="1">
        <v>50</v>
      </c>
      <c r="E325" s="1" t="s">
        <v>220</v>
      </c>
      <c r="H325">
        <f>IF(OR(AND('Раздел 3'!P27=0,'Раздел 3'!T27=0),AND('Раздел 3'!P27&gt;0,'Раздел 3'!T27&gt;0)),0,IF('Раздел 3'!P27=0,0,1))</f>
        <v>0</v>
      </c>
    </row>
    <row r="326" spans="1:8" ht="12.75">
      <c r="A326" t="str">
        <f t="shared" si="6"/>
        <v>0606024</v>
      </c>
      <c r="B326" s="1">
        <v>3</v>
      </c>
      <c r="C326">
        <v>51</v>
      </c>
      <c r="D326" s="1">
        <v>51</v>
      </c>
      <c r="E326" s="1" t="s">
        <v>221</v>
      </c>
      <c r="H326">
        <f>IF(OR(AND('Раздел 3'!P28=0,'Раздел 3'!T28=0),AND('Раздел 3'!P28&gt;0,'Раздел 3'!T28&gt;0)),0,IF('Раздел 3'!P28=0,0,1))</f>
        <v>0</v>
      </c>
    </row>
    <row r="327" spans="1:8" ht="12.75">
      <c r="A327" t="str">
        <f t="shared" si="6"/>
        <v>0606024</v>
      </c>
      <c r="B327" s="1">
        <v>3</v>
      </c>
      <c r="C327">
        <v>52</v>
      </c>
      <c r="D327" s="1">
        <v>52</v>
      </c>
      <c r="E327" s="1" t="s">
        <v>222</v>
      </c>
      <c r="H327">
        <f>IF(OR(AND('Раздел 3'!P29=0,'Раздел 3'!T29=0),AND('Раздел 3'!P29&gt;0,'Раздел 3'!T29&gt;0)),0,IF('Раздел 3'!P29=0,0,1))</f>
        <v>0</v>
      </c>
    </row>
    <row r="328" spans="1:8" ht="12.75">
      <c r="A328" t="str">
        <f t="shared" si="6"/>
        <v>0606024</v>
      </c>
      <c r="B328" s="1">
        <v>3</v>
      </c>
      <c r="C328">
        <v>53</v>
      </c>
      <c r="D328" s="1">
        <v>53</v>
      </c>
      <c r="E328" s="1" t="s">
        <v>223</v>
      </c>
      <c r="H328">
        <f>IF(OR(AND('Раздел 3'!P30=0,'Раздел 3'!T30=0),AND('Раздел 3'!P30&gt;0,'Раздел 3'!T30&gt;0)),0,IF('Раздел 3'!P30=0,0,1))</f>
        <v>0</v>
      </c>
    </row>
    <row r="329" spans="1:8" ht="12.75">
      <c r="A329" t="str">
        <f t="shared" si="6"/>
        <v>0606024</v>
      </c>
      <c r="B329" s="1">
        <v>3</v>
      </c>
      <c r="C329">
        <v>54</v>
      </c>
      <c r="D329" s="1">
        <v>54</v>
      </c>
      <c r="E329" s="1" t="s">
        <v>224</v>
      </c>
      <c r="H329">
        <f>IF(OR(AND('Раздел 3'!P31=0,'Раздел 3'!T31=0),AND('Раздел 3'!P31&gt;0,'Раздел 3'!T31&gt;0)),0,IF('Раздел 3'!P31=0,0,1))</f>
        <v>0</v>
      </c>
    </row>
    <row r="330" spans="1:8" ht="12.75">
      <c r="A330" t="str">
        <f t="shared" si="6"/>
        <v>0606024</v>
      </c>
      <c r="B330" s="1">
        <v>3</v>
      </c>
      <c r="C330">
        <v>55</v>
      </c>
      <c r="D330" s="1">
        <v>55</v>
      </c>
      <c r="E330" s="1" t="s">
        <v>225</v>
      </c>
      <c r="H330">
        <f>IF(OR(AND('Раздел 3'!P32=0,'Раздел 3'!T32=0),AND('Раздел 3'!P32&gt;0,'Раздел 3'!T32&gt;0)),0,IF('Раздел 3'!P32=0,0,1))</f>
        <v>0</v>
      </c>
    </row>
    <row r="331" spans="1:8" ht="12.75">
      <c r="A331" t="str">
        <f t="shared" si="6"/>
        <v>0606024</v>
      </c>
      <c r="B331" s="1">
        <v>3</v>
      </c>
      <c r="C331">
        <v>56</v>
      </c>
      <c r="D331" s="1">
        <v>56</v>
      </c>
      <c r="E331" s="1" t="s">
        <v>226</v>
      </c>
      <c r="H331">
        <f>IF(OR(AND('Раздел 3'!P21=0,'Раздел 3'!T21=0),AND('Раздел 3'!P21&gt;0,'Раздел 3'!T21&gt;0)),0,IF('Раздел 3'!T21=0,0,1))</f>
        <v>0</v>
      </c>
    </row>
    <row r="332" spans="1:8" ht="12.75">
      <c r="A332" t="str">
        <f t="shared" si="6"/>
        <v>0606024</v>
      </c>
      <c r="B332" s="1">
        <v>3</v>
      </c>
      <c r="C332">
        <v>57</v>
      </c>
      <c r="D332" s="1">
        <v>57</v>
      </c>
      <c r="E332" s="1" t="s">
        <v>227</v>
      </c>
      <c r="H332">
        <f>IF(OR(AND('Раздел 3'!P22=0,'Раздел 3'!T22=0),AND('Раздел 3'!P22&gt;0,'Раздел 3'!T22&gt;0)),0,IF('Раздел 3'!T22=0,0,1))</f>
        <v>0</v>
      </c>
    </row>
    <row r="333" spans="1:8" ht="12.75">
      <c r="A333" t="str">
        <f t="shared" si="6"/>
        <v>0606024</v>
      </c>
      <c r="B333" s="1">
        <v>3</v>
      </c>
      <c r="C333">
        <v>58</v>
      </c>
      <c r="D333" s="1">
        <v>58</v>
      </c>
      <c r="E333" s="1" t="s">
        <v>228</v>
      </c>
      <c r="H333">
        <f>IF(OR(AND('Раздел 3'!P23=0,'Раздел 3'!T23=0),AND('Раздел 3'!P23&gt;0,'Раздел 3'!T23&gt;0)),0,IF('Раздел 3'!T23=0,0,1))</f>
        <v>0</v>
      </c>
    </row>
    <row r="334" spans="1:8" ht="12.75">
      <c r="A334" t="str">
        <f t="shared" si="6"/>
        <v>0606024</v>
      </c>
      <c r="B334" s="1">
        <v>3</v>
      </c>
      <c r="C334">
        <v>59</v>
      </c>
      <c r="D334" s="1">
        <v>59</v>
      </c>
      <c r="E334" s="1" t="s">
        <v>229</v>
      </c>
      <c r="H334">
        <f>IF(OR(AND('Раздел 3'!P24=0,'Раздел 3'!T24=0),AND('Раздел 3'!P24&gt;0,'Раздел 3'!T24&gt;0)),0,IF('Раздел 3'!T24=0,0,1))</f>
        <v>0</v>
      </c>
    </row>
    <row r="335" spans="1:8" ht="12.75">
      <c r="A335" t="str">
        <f t="shared" si="6"/>
        <v>0606024</v>
      </c>
      <c r="B335" s="1">
        <v>3</v>
      </c>
      <c r="C335">
        <v>60</v>
      </c>
      <c r="D335" s="1">
        <v>60</v>
      </c>
      <c r="E335" s="1" t="s">
        <v>230</v>
      </c>
      <c r="H335">
        <f>IF(OR(AND('Раздел 3'!P25=0,'Раздел 3'!T25=0),AND('Раздел 3'!P25&gt;0,'Раздел 3'!T25&gt;0)),0,IF('Раздел 3'!T25=0,0,1))</f>
        <v>0</v>
      </c>
    </row>
    <row r="336" spans="1:8" ht="12.75">
      <c r="A336" t="str">
        <f t="shared" si="6"/>
        <v>0606024</v>
      </c>
      <c r="B336" s="1">
        <v>3</v>
      </c>
      <c r="C336">
        <v>61</v>
      </c>
      <c r="D336" s="1">
        <v>61</v>
      </c>
      <c r="E336" s="1" t="s">
        <v>231</v>
      </c>
      <c r="H336">
        <f>IF(OR(AND('Раздел 3'!P26=0,'Раздел 3'!T26=0),AND('Раздел 3'!P26&gt;0,'Раздел 3'!T26&gt;0)),0,IF('Раздел 3'!T26=0,0,1))</f>
        <v>0</v>
      </c>
    </row>
    <row r="337" spans="1:8" ht="12.75">
      <c r="A337" t="str">
        <f t="shared" si="6"/>
        <v>0606024</v>
      </c>
      <c r="B337" s="1">
        <v>3</v>
      </c>
      <c r="C337">
        <v>62</v>
      </c>
      <c r="D337" s="1">
        <v>62</v>
      </c>
      <c r="E337" s="1" t="s">
        <v>232</v>
      </c>
      <c r="H337">
        <f>IF(OR(AND('Раздел 3'!P27=0,'Раздел 3'!T27=0),AND('Раздел 3'!P27&gt;0,'Раздел 3'!T27&gt;0)),0,IF('Раздел 3'!T27=0,0,1))</f>
        <v>0</v>
      </c>
    </row>
    <row r="338" spans="1:8" ht="12.75">
      <c r="A338" t="str">
        <f t="shared" si="6"/>
        <v>0606024</v>
      </c>
      <c r="B338" s="1">
        <v>3</v>
      </c>
      <c r="C338">
        <v>63</v>
      </c>
      <c r="D338" s="1">
        <v>63</v>
      </c>
      <c r="E338" s="1" t="s">
        <v>233</v>
      </c>
      <c r="H338">
        <f>IF(OR(AND('Раздел 3'!P28=0,'Раздел 3'!T28=0),AND('Раздел 3'!P28&gt;0,'Раздел 3'!T28&gt;0)),0,IF('Раздел 3'!T28=0,0,1))</f>
        <v>0</v>
      </c>
    </row>
    <row r="339" spans="1:8" ht="12.75">
      <c r="A339" t="str">
        <f t="shared" si="6"/>
        <v>0606024</v>
      </c>
      <c r="B339" s="1">
        <v>3</v>
      </c>
      <c r="C339">
        <v>64</v>
      </c>
      <c r="D339" s="1">
        <v>64</v>
      </c>
      <c r="E339" s="1" t="s">
        <v>234</v>
      </c>
      <c r="H339">
        <f>IF(OR(AND('Раздел 3'!P29=0,'Раздел 3'!T29=0),AND('Раздел 3'!P29&gt;0,'Раздел 3'!T29&gt;0)),0,IF('Раздел 3'!T29=0,0,1))</f>
        <v>0</v>
      </c>
    </row>
    <row r="340" spans="1:8" ht="12.75">
      <c r="A340" t="str">
        <f>P_3</f>
        <v>0606024</v>
      </c>
      <c r="B340" s="1">
        <v>3</v>
      </c>
      <c r="C340">
        <v>65</v>
      </c>
      <c r="D340" s="1">
        <v>65</v>
      </c>
      <c r="E340" s="1" t="s">
        <v>235</v>
      </c>
      <c r="H340">
        <f>IF(OR(AND('Раздел 3'!P30=0,'Раздел 3'!T30=0),AND('Раздел 3'!P30&gt;0,'Раздел 3'!T30&gt;0)),0,IF('Раздел 3'!T30=0,0,1))</f>
        <v>0</v>
      </c>
    </row>
    <row r="341" spans="1:8" ht="12.75">
      <c r="A341" t="str">
        <f>P_3</f>
        <v>0606024</v>
      </c>
      <c r="B341" s="1">
        <v>3</v>
      </c>
      <c r="C341">
        <v>66</v>
      </c>
      <c r="D341" s="1">
        <v>66</v>
      </c>
      <c r="E341" s="1" t="s">
        <v>236</v>
      </c>
      <c r="H341">
        <f>IF(OR(AND('Раздел 3'!P31=0,'Раздел 3'!T31=0),AND('Раздел 3'!P31&gt;0,'Раздел 3'!T31&gt;0)),0,IF('Раздел 3'!T31=0,0,1))</f>
        <v>0</v>
      </c>
    </row>
    <row r="342" spans="1:8" ht="12.75">
      <c r="A342" t="str">
        <f>P_3</f>
        <v>0606024</v>
      </c>
      <c r="B342" s="1">
        <v>3</v>
      </c>
      <c r="C342">
        <v>67</v>
      </c>
      <c r="D342" s="1">
        <v>67</v>
      </c>
      <c r="E342" s="1" t="s">
        <v>237</v>
      </c>
      <c r="H342">
        <f>IF(OR(AND('Раздел 3'!P32=0,'Раздел 3'!T32=0),AND('Раздел 3'!P32&gt;0,'Раздел 3'!T32&gt;0)),0,IF('Раздел 3'!T32=0,0,1))</f>
        <v>0</v>
      </c>
    </row>
    <row r="343" spans="1:8" ht="12.75">
      <c r="A343" s="39" t="str">
        <f>P_3</f>
        <v>0606024</v>
      </c>
      <c r="B343" s="39">
        <v>4</v>
      </c>
      <c r="C343" s="39">
        <v>0</v>
      </c>
      <c r="D343" s="39">
        <v>0</v>
      </c>
      <c r="E343" s="39" t="str">
        <f>CONCATENATE("Количество ошибок в разделе 4: ",H343)</f>
        <v>Количество ошибок в разделе 4: 0</v>
      </c>
      <c r="F343" s="39"/>
      <c r="G343" s="39"/>
      <c r="H343" s="39">
        <f>SUM(H344:H554)</f>
        <v>0</v>
      </c>
    </row>
    <row r="344" spans="1:8" ht="12.75">
      <c r="A344" t="str">
        <f aca="true" t="shared" si="7" ref="A344:A416">P_3</f>
        <v>0606024</v>
      </c>
      <c r="B344" s="1">
        <v>4</v>
      </c>
      <c r="C344">
        <v>1</v>
      </c>
      <c r="D344">
        <v>1</v>
      </c>
      <c r="E344" s="1" t="s">
        <v>238</v>
      </c>
      <c r="H344">
        <f>IF('Раздел 4'!P21=SUM('Раздел 4'!P22:P38),0,1)</f>
        <v>0</v>
      </c>
    </row>
    <row r="345" spans="1:8" ht="12.75">
      <c r="A345" t="str">
        <f t="shared" si="7"/>
        <v>0606024</v>
      </c>
      <c r="B345" s="1">
        <v>4</v>
      </c>
      <c r="C345">
        <v>2</v>
      </c>
      <c r="D345">
        <v>2</v>
      </c>
      <c r="E345" s="1" t="s">
        <v>239</v>
      </c>
      <c r="H345">
        <f>IF('Раздел 4'!Q21=SUM('Раздел 4'!Q22:Q38),0,1)</f>
        <v>0</v>
      </c>
    </row>
    <row r="346" spans="1:8" ht="12.75">
      <c r="A346" t="str">
        <f t="shared" si="7"/>
        <v>0606024</v>
      </c>
      <c r="B346" s="1">
        <v>4</v>
      </c>
      <c r="C346">
        <v>3</v>
      </c>
      <c r="D346">
        <v>3</v>
      </c>
      <c r="E346" s="1" t="s">
        <v>240</v>
      </c>
      <c r="H346">
        <f>IF('Раздел 4'!R21=SUM('Раздел 4'!R22:R38),0,1)</f>
        <v>0</v>
      </c>
    </row>
    <row r="347" spans="1:8" ht="12.75">
      <c r="A347" t="str">
        <f t="shared" si="7"/>
        <v>0606024</v>
      </c>
      <c r="B347" s="1">
        <v>4</v>
      </c>
      <c r="C347">
        <v>4</v>
      </c>
      <c r="D347">
        <v>4</v>
      </c>
      <c r="E347" s="1" t="s">
        <v>241</v>
      </c>
      <c r="H347">
        <f>IF('Раздел 4'!S21=SUM('Раздел 4'!S22:S38),0,1)</f>
        <v>0</v>
      </c>
    </row>
    <row r="348" spans="1:8" ht="12.75">
      <c r="A348" t="str">
        <f t="shared" si="7"/>
        <v>0606024</v>
      </c>
      <c r="B348" s="1">
        <v>4</v>
      </c>
      <c r="C348">
        <v>5</v>
      </c>
      <c r="D348">
        <v>5</v>
      </c>
      <c r="E348" s="1" t="s">
        <v>242</v>
      </c>
      <c r="H348">
        <f>IF('Раздел 4'!T21=SUM('Раздел 4'!T22:T38),0,1)</f>
        <v>0</v>
      </c>
    </row>
    <row r="349" spans="1:8" ht="12.75">
      <c r="A349" t="str">
        <f t="shared" si="7"/>
        <v>0606024</v>
      </c>
      <c r="B349" s="1">
        <v>4</v>
      </c>
      <c r="C349">
        <v>6</v>
      </c>
      <c r="D349">
        <v>6</v>
      </c>
      <c r="E349" s="1" t="s">
        <v>243</v>
      </c>
      <c r="H349">
        <f>IF('Раздел 4'!U21=SUM('Раздел 4'!U22:U38),0,1)</f>
        <v>0</v>
      </c>
    </row>
    <row r="350" spans="1:8" ht="12.75">
      <c r="A350" t="str">
        <f t="shared" si="7"/>
        <v>0606024</v>
      </c>
      <c r="B350" s="1">
        <v>4</v>
      </c>
      <c r="C350">
        <v>7</v>
      </c>
      <c r="D350">
        <v>7</v>
      </c>
      <c r="E350" s="1" t="s">
        <v>244</v>
      </c>
      <c r="H350">
        <f>IF('Раздел 4'!V21=SUM('Раздел 4'!V22:V38),0,1)</f>
        <v>0</v>
      </c>
    </row>
    <row r="351" spans="1:8" ht="12.75">
      <c r="A351" t="str">
        <f t="shared" si="7"/>
        <v>0606024</v>
      </c>
      <c r="B351" s="1">
        <v>4</v>
      </c>
      <c r="C351">
        <v>8</v>
      </c>
      <c r="D351">
        <v>8</v>
      </c>
      <c r="E351" s="1" t="s">
        <v>245</v>
      </c>
      <c r="H351">
        <f>IF('Раздел 4'!W21=SUM('Раздел 4'!W22:W38),0,1)</f>
        <v>0</v>
      </c>
    </row>
    <row r="352" spans="1:8" ht="12.75">
      <c r="A352" t="str">
        <f t="shared" si="7"/>
        <v>0606024</v>
      </c>
      <c r="B352" s="1">
        <v>4</v>
      </c>
      <c r="C352">
        <v>9</v>
      </c>
      <c r="D352">
        <v>9</v>
      </c>
      <c r="E352" s="1" t="s">
        <v>246</v>
      </c>
      <c r="H352">
        <f>IF('Раздел 4'!X21=SUM('Раздел 4'!X22:X38),0,1)</f>
        <v>0</v>
      </c>
    </row>
    <row r="353" spans="1:8" ht="12.75">
      <c r="A353" t="str">
        <f t="shared" si="7"/>
        <v>0606024</v>
      </c>
      <c r="B353" s="1">
        <v>4</v>
      </c>
      <c r="C353">
        <v>10</v>
      </c>
      <c r="D353">
        <v>10</v>
      </c>
      <c r="E353" s="1" t="s">
        <v>247</v>
      </c>
      <c r="H353">
        <f>IF('Раздел 4'!Y21=SUM('Раздел 4'!Y22:Y38),0,1)</f>
        <v>0</v>
      </c>
    </row>
    <row r="354" spans="1:8" ht="12.75">
      <c r="A354" t="str">
        <f t="shared" si="7"/>
        <v>0606024</v>
      </c>
      <c r="B354" s="1">
        <v>4</v>
      </c>
      <c r="C354">
        <v>11</v>
      </c>
      <c r="D354">
        <v>11</v>
      </c>
      <c r="E354" s="1" t="s">
        <v>248</v>
      </c>
      <c r="H354">
        <f>IF('Раздел 4'!Z21=SUM('Раздел 4'!Z22:Z38),0,1)</f>
        <v>0</v>
      </c>
    </row>
    <row r="355" spans="1:8" ht="12.75">
      <c r="A355" t="str">
        <f t="shared" si="7"/>
        <v>0606024</v>
      </c>
      <c r="B355" s="1">
        <v>4</v>
      </c>
      <c r="C355">
        <v>12</v>
      </c>
      <c r="D355">
        <v>12</v>
      </c>
      <c r="E355" s="1" t="s">
        <v>249</v>
      </c>
      <c r="H355">
        <f>IF('Раздел 4'!AA21=SUM('Раздел 4'!AA22:AA38),0,1)</f>
        <v>0</v>
      </c>
    </row>
    <row r="356" spans="1:8" ht="12.75">
      <c r="A356" t="str">
        <f t="shared" si="7"/>
        <v>0606024</v>
      </c>
      <c r="B356" s="1">
        <v>4</v>
      </c>
      <c r="C356">
        <v>13</v>
      </c>
      <c r="D356">
        <v>13</v>
      </c>
      <c r="E356" s="1" t="s">
        <v>250</v>
      </c>
      <c r="H356">
        <f>IF('Раздел 4'!AB21=SUM('Раздел 4'!AB22:AB38),0,1)</f>
        <v>0</v>
      </c>
    </row>
    <row r="357" spans="1:8" ht="12.75">
      <c r="A357" t="str">
        <f t="shared" si="7"/>
        <v>0606024</v>
      </c>
      <c r="B357" s="1">
        <v>4</v>
      </c>
      <c r="C357">
        <v>15</v>
      </c>
      <c r="D357">
        <v>15</v>
      </c>
      <c r="E357" s="1" t="s">
        <v>251</v>
      </c>
      <c r="H357">
        <f>IF('Раздел 4'!P21&gt;='Раздел 4'!Q21,0,1)</f>
        <v>0</v>
      </c>
    </row>
    <row r="358" spans="1:8" ht="12.75">
      <c r="A358" t="str">
        <f t="shared" si="7"/>
        <v>0606024</v>
      </c>
      <c r="B358" s="1">
        <v>4</v>
      </c>
      <c r="C358">
        <v>16</v>
      </c>
      <c r="D358">
        <v>16</v>
      </c>
      <c r="E358" s="1" t="s">
        <v>268</v>
      </c>
      <c r="H358">
        <f>IF('Раздел 4'!P22&gt;='Раздел 4'!Q22,0,1)</f>
        <v>0</v>
      </c>
    </row>
    <row r="359" spans="1:8" ht="12.75">
      <c r="A359" t="str">
        <f t="shared" si="7"/>
        <v>0606024</v>
      </c>
      <c r="B359" s="1">
        <v>4</v>
      </c>
      <c r="C359">
        <v>17</v>
      </c>
      <c r="D359">
        <v>17</v>
      </c>
      <c r="E359" s="1" t="s">
        <v>267</v>
      </c>
      <c r="H359">
        <f>IF('Раздел 4'!P23&gt;='Раздел 4'!Q23,0,1)</f>
        <v>0</v>
      </c>
    </row>
    <row r="360" spans="1:8" ht="12.75">
      <c r="A360" t="str">
        <f t="shared" si="7"/>
        <v>0606024</v>
      </c>
      <c r="B360" s="1">
        <v>4</v>
      </c>
      <c r="C360">
        <v>18</v>
      </c>
      <c r="D360">
        <v>18</v>
      </c>
      <c r="E360" s="1" t="s">
        <v>266</v>
      </c>
      <c r="H360">
        <f>IF('Раздел 4'!P24&gt;='Раздел 4'!Q24,0,1)</f>
        <v>0</v>
      </c>
    </row>
    <row r="361" spans="1:8" ht="12.75">
      <c r="A361" t="str">
        <f t="shared" si="7"/>
        <v>0606024</v>
      </c>
      <c r="B361" s="1">
        <v>4</v>
      </c>
      <c r="C361">
        <v>19</v>
      </c>
      <c r="D361">
        <v>19</v>
      </c>
      <c r="E361" s="1" t="s">
        <v>265</v>
      </c>
      <c r="H361">
        <f>IF('Раздел 4'!P25&gt;='Раздел 4'!Q25,0,1)</f>
        <v>0</v>
      </c>
    </row>
    <row r="362" spans="1:8" ht="12.75">
      <c r="A362" t="str">
        <f t="shared" si="7"/>
        <v>0606024</v>
      </c>
      <c r="B362" s="1">
        <v>4</v>
      </c>
      <c r="C362">
        <v>20</v>
      </c>
      <c r="D362">
        <v>20</v>
      </c>
      <c r="E362" s="1" t="s">
        <v>264</v>
      </c>
      <c r="H362">
        <f>IF('Раздел 4'!P26&gt;='Раздел 4'!Q26,0,1)</f>
        <v>0</v>
      </c>
    </row>
    <row r="363" spans="1:8" ht="12.75">
      <c r="A363" t="str">
        <f t="shared" si="7"/>
        <v>0606024</v>
      </c>
      <c r="B363" s="1">
        <v>4</v>
      </c>
      <c r="C363">
        <v>21</v>
      </c>
      <c r="D363">
        <v>21</v>
      </c>
      <c r="E363" s="1" t="s">
        <v>263</v>
      </c>
      <c r="H363">
        <f>IF('Раздел 4'!P27&gt;='Раздел 4'!Q27,0,1)</f>
        <v>0</v>
      </c>
    </row>
    <row r="364" spans="1:8" ht="12.75">
      <c r="A364" t="str">
        <f t="shared" si="7"/>
        <v>0606024</v>
      </c>
      <c r="B364" s="1">
        <v>4</v>
      </c>
      <c r="C364">
        <v>22</v>
      </c>
      <c r="D364">
        <v>22</v>
      </c>
      <c r="E364" s="1" t="s">
        <v>262</v>
      </c>
      <c r="H364">
        <f>IF('Раздел 4'!P28&gt;='Раздел 4'!Q28,0,1)</f>
        <v>0</v>
      </c>
    </row>
    <row r="365" spans="1:8" ht="12.75">
      <c r="A365" t="str">
        <f t="shared" si="7"/>
        <v>0606024</v>
      </c>
      <c r="B365" s="1">
        <v>4</v>
      </c>
      <c r="C365">
        <v>23</v>
      </c>
      <c r="D365">
        <v>23</v>
      </c>
      <c r="E365" s="1" t="s">
        <v>261</v>
      </c>
      <c r="H365">
        <f>IF('Раздел 4'!P29&gt;='Раздел 4'!Q29,0,1)</f>
        <v>0</v>
      </c>
    </row>
    <row r="366" spans="1:8" ht="12.75">
      <c r="A366" t="str">
        <f t="shared" si="7"/>
        <v>0606024</v>
      </c>
      <c r="B366" s="1">
        <v>4</v>
      </c>
      <c r="C366">
        <v>24</v>
      </c>
      <c r="D366">
        <v>24</v>
      </c>
      <c r="E366" s="1" t="s">
        <v>260</v>
      </c>
      <c r="H366">
        <f>IF('Раздел 4'!P30&gt;='Раздел 4'!Q30,0,1)</f>
        <v>0</v>
      </c>
    </row>
    <row r="367" spans="1:8" ht="12.75">
      <c r="A367" t="str">
        <f t="shared" si="7"/>
        <v>0606024</v>
      </c>
      <c r="B367" s="1">
        <v>4</v>
      </c>
      <c r="C367">
        <v>25</v>
      </c>
      <c r="D367">
        <v>25</v>
      </c>
      <c r="E367" s="1" t="s">
        <v>259</v>
      </c>
      <c r="H367">
        <f>IF('Раздел 4'!P31&gt;='Раздел 4'!Q31,0,1)</f>
        <v>0</v>
      </c>
    </row>
    <row r="368" spans="1:8" ht="12.75">
      <c r="A368" t="str">
        <f t="shared" si="7"/>
        <v>0606024</v>
      </c>
      <c r="B368" s="1">
        <v>4</v>
      </c>
      <c r="C368">
        <v>26</v>
      </c>
      <c r="D368">
        <v>26</v>
      </c>
      <c r="E368" s="1" t="s">
        <v>258</v>
      </c>
      <c r="H368">
        <f>IF('Раздел 4'!P32&gt;='Раздел 4'!Q32,0,1)</f>
        <v>0</v>
      </c>
    </row>
    <row r="369" spans="1:8" ht="12.75">
      <c r="A369" t="str">
        <f t="shared" si="7"/>
        <v>0606024</v>
      </c>
      <c r="B369" s="1">
        <v>4</v>
      </c>
      <c r="C369">
        <v>27</v>
      </c>
      <c r="D369">
        <v>27</v>
      </c>
      <c r="E369" s="1" t="s">
        <v>257</v>
      </c>
      <c r="H369">
        <f>IF('Раздел 4'!P33&gt;='Раздел 4'!Q33,0,1)</f>
        <v>0</v>
      </c>
    </row>
    <row r="370" spans="1:8" ht="12.75">
      <c r="A370" t="str">
        <f t="shared" si="7"/>
        <v>0606024</v>
      </c>
      <c r="B370" s="1">
        <v>4</v>
      </c>
      <c r="C370">
        <v>28</v>
      </c>
      <c r="D370">
        <v>28</v>
      </c>
      <c r="E370" s="1" t="s">
        <v>256</v>
      </c>
      <c r="H370">
        <f>IF('Раздел 4'!P34&gt;='Раздел 4'!Q34,0,1)</f>
        <v>0</v>
      </c>
    </row>
    <row r="371" spans="1:8" ht="12.75">
      <c r="A371" t="str">
        <f t="shared" si="7"/>
        <v>0606024</v>
      </c>
      <c r="B371" s="1">
        <v>4</v>
      </c>
      <c r="C371">
        <v>29</v>
      </c>
      <c r="D371">
        <v>29</v>
      </c>
      <c r="E371" s="1" t="s">
        <v>255</v>
      </c>
      <c r="H371">
        <f>IF('Раздел 4'!P35&gt;='Раздел 4'!Q35,0,1)</f>
        <v>0</v>
      </c>
    </row>
    <row r="372" spans="1:8" ht="12.75">
      <c r="A372" t="str">
        <f t="shared" si="7"/>
        <v>0606024</v>
      </c>
      <c r="B372" s="1">
        <v>4</v>
      </c>
      <c r="C372">
        <v>30</v>
      </c>
      <c r="D372">
        <v>30</v>
      </c>
      <c r="E372" s="1" t="s">
        <v>254</v>
      </c>
      <c r="H372">
        <f>IF('Раздел 4'!P36&gt;='Раздел 4'!Q36,0,1)</f>
        <v>0</v>
      </c>
    </row>
    <row r="373" spans="1:8" ht="12.75">
      <c r="A373" t="str">
        <f t="shared" si="7"/>
        <v>0606024</v>
      </c>
      <c r="B373" s="1">
        <v>4</v>
      </c>
      <c r="C373">
        <v>31</v>
      </c>
      <c r="D373">
        <v>31</v>
      </c>
      <c r="E373" s="1" t="s">
        <v>253</v>
      </c>
      <c r="H373">
        <f>IF('Раздел 4'!P37&gt;='Раздел 4'!Q37,0,1)</f>
        <v>0</v>
      </c>
    </row>
    <row r="374" spans="1:8" ht="12.75">
      <c r="A374" t="str">
        <f t="shared" si="7"/>
        <v>0606024</v>
      </c>
      <c r="B374" s="1">
        <v>4</v>
      </c>
      <c r="C374">
        <v>32</v>
      </c>
      <c r="D374">
        <v>32</v>
      </c>
      <c r="E374" s="1" t="s">
        <v>252</v>
      </c>
      <c r="H374">
        <f>IF('Раздел 4'!P38&gt;='Раздел 4'!Q38,0,1)</f>
        <v>0</v>
      </c>
    </row>
    <row r="375" spans="1:8" ht="12.75">
      <c r="A375" t="str">
        <f t="shared" si="7"/>
        <v>0606024</v>
      </c>
      <c r="B375" s="1">
        <v>4</v>
      </c>
      <c r="C375">
        <v>33</v>
      </c>
      <c r="D375">
        <v>33</v>
      </c>
      <c r="E375" s="1" t="s">
        <v>269</v>
      </c>
      <c r="H375">
        <f>IF('Раздел 4'!P21&gt;='Раздел 4'!R21,0,1)</f>
        <v>0</v>
      </c>
    </row>
    <row r="376" spans="1:8" ht="12.75">
      <c r="A376" t="str">
        <f t="shared" si="7"/>
        <v>0606024</v>
      </c>
      <c r="B376" s="1">
        <v>4</v>
      </c>
      <c r="C376">
        <v>34</v>
      </c>
      <c r="D376">
        <v>34</v>
      </c>
      <c r="E376" s="1" t="s">
        <v>270</v>
      </c>
      <c r="H376">
        <f>IF('Раздел 4'!P22&gt;='Раздел 4'!R22,0,1)</f>
        <v>0</v>
      </c>
    </row>
    <row r="377" spans="1:8" ht="12.75">
      <c r="A377" t="str">
        <f t="shared" si="7"/>
        <v>0606024</v>
      </c>
      <c r="B377" s="1">
        <v>4</v>
      </c>
      <c r="C377">
        <v>35</v>
      </c>
      <c r="D377">
        <v>35</v>
      </c>
      <c r="E377" s="1" t="s">
        <v>271</v>
      </c>
      <c r="H377">
        <f>IF('Раздел 4'!P23&gt;='Раздел 4'!R23,0,1)</f>
        <v>0</v>
      </c>
    </row>
    <row r="378" spans="1:8" ht="12.75">
      <c r="A378" t="str">
        <f t="shared" si="7"/>
        <v>0606024</v>
      </c>
      <c r="B378" s="1">
        <v>4</v>
      </c>
      <c r="C378">
        <v>36</v>
      </c>
      <c r="D378">
        <v>36</v>
      </c>
      <c r="E378" s="1" t="s">
        <v>272</v>
      </c>
      <c r="H378">
        <f>IF('Раздел 4'!P24&gt;='Раздел 4'!R24,0,1)</f>
        <v>0</v>
      </c>
    </row>
    <row r="379" spans="1:8" ht="12.75">
      <c r="A379" t="str">
        <f t="shared" si="7"/>
        <v>0606024</v>
      </c>
      <c r="B379" s="1">
        <v>4</v>
      </c>
      <c r="C379">
        <v>37</v>
      </c>
      <c r="D379">
        <v>37</v>
      </c>
      <c r="E379" s="1" t="s">
        <v>273</v>
      </c>
      <c r="H379">
        <f>IF('Раздел 4'!P25&gt;='Раздел 4'!R25,0,1)</f>
        <v>0</v>
      </c>
    </row>
    <row r="380" spans="1:8" ht="12.75">
      <c r="A380" t="str">
        <f t="shared" si="7"/>
        <v>0606024</v>
      </c>
      <c r="B380" s="1">
        <v>4</v>
      </c>
      <c r="C380">
        <v>38</v>
      </c>
      <c r="D380">
        <v>38</v>
      </c>
      <c r="E380" s="1" t="s">
        <v>274</v>
      </c>
      <c r="H380">
        <f>IF('Раздел 4'!P26&gt;='Раздел 4'!R26,0,1)</f>
        <v>0</v>
      </c>
    </row>
    <row r="381" spans="1:8" ht="12.75">
      <c r="A381" t="str">
        <f t="shared" si="7"/>
        <v>0606024</v>
      </c>
      <c r="B381" s="1">
        <v>4</v>
      </c>
      <c r="C381">
        <v>39</v>
      </c>
      <c r="D381">
        <v>39</v>
      </c>
      <c r="E381" s="1" t="s">
        <v>275</v>
      </c>
      <c r="H381">
        <f>IF('Раздел 4'!P27&gt;='Раздел 4'!R27,0,1)</f>
        <v>0</v>
      </c>
    </row>
    <row r="382" spans="1:8" ht="12.75">
      <c r="A382" t="str">
        <f t="shared" si="7"/>
        <v>0606024</v>
      </c>
      <c r="B382" s="1">
        <v>4</v>
      </c>
      <c r="C382">
        <v>40</v>
      </c>
      <c r="D382">
        <v>40</v>
      </c>
      <c r="E382" s="1" t="s">
        <v>276</v>
      </c>
      <c r="H382">
        <f>IF('Раздел 4'!P28&gt;='Раздел 4'!R28,0,1)</f>
        <v>0</v>
      </c>
    </row>
    <row r="383" spans="1:8" ht="12.75">
      <c r="A383" t="str">
        <f t="shared" si="7"/>
        <v>0606024</v>
      </c>
      <c r="B383" s="1">
        <v>4</v>
      </c>
      <c r="C383">
        <v>41</v>
      </c>
      <c r="D383">
        <v>41</v>
      </c>
      <c r="E383" s="1" t="s">
        <v>277</v>
      </c>
      <c r="H383">
        <f>IF('Раздел 4'!P29&gt;='Раздел 4'!R29,0,1)</f>
        <v>0</v>
      </c>
    </row>
    <row r="384" spans="1:8" ht="12.75">
      <c r="A384" t="str">
        <f t="shared" si="7"/>
        <v>0606024</v>
      </c>
      <c r="B384" s="1">
        <v>4</v>
      </c>
      <c r="C384">
        <v>42</v>
      </c>
      <c r="D384">
        <v>42</v>
      </c>
      <c r="E384" s="1" t="s">
        <v>278</v>
      </c>
      <c r="H384">
        <f>IF('Раздел 4'!P30&gt;='Раздел 4'!R30,0,1)</f>
        <v>0</v>
      </c>
    </row>
    <row r="385" spans="1:8" ht="12.75">
      <c r="A385" t="str">
        <f t="shared" si="7"/>
        <v>0606024</v>
      </c>
      <c r="B385" s="1">
        <v>4</v>
      </c>
      <c r="C385">
        <v>43</v>
      </c>
      <c r="D385">
        <v>43</v>
      </c>
      <c r="E385" s="1" t="s">
        <v>279</v>
      </c>
      <c r="H385">
        <f>IF('Раздел 4'!P31&gt;='Раздел 4'!R31,0,1)</f>
        <v>0</v>
      </c>
    </row>
    <row r="386" spans="1:8" ht="12.75">
      <c r="A386" t="str">
        <f t="shared" si="7"/>
        <v>0606024</v>
      </c>
      <c r="B386" s="1">
        <v>4</v>
      </c>
      <c r="C386">
        <v>44</v>
      </c>
      <c r="D386">
        <v>44</v>
      </c>
      <c r="E386" s="1" t="s">
        <v>280</v>
      </c>
      <c r="H386">
        <f>IF('Раздел 4'!P32&gt;='Раздел 4'!R32,0,1)</f>
        <v>0</v>
      </c>
    </row>
    <row r="387" spans="1:8" ht="12.75">
      <c r="A387" t="str">
        <f t="shared" si="7"/>
        <v>0606024</v>
      </c>
      <c r="B387" s="1">
        <v>4</v>
      </c>
      <c r="C387">
        <v>45</v>
      </c>
      <c r="D387">
        <v>45</v>
      </c>
      <c r="E387" s="1" t="s">
        <v>281</v>
      </c>
      <c r="H387">
        <f>IF('Раздел 4'!P33&gt;='Раздел 4'!R33,0,1)</f>
        <v>0</v>
      </c>
    </row>
    <row r="388" spans="1:8" ht="12.75">
      <c r="A388" t="str">
        <f t="shared" si="7"/>
        <v>0606024</v>
      </c>
      <c r="B388" s="1">
        <v>4</v>
      </c>
      <c r="C388">
        <v>46</v>
      </c>
      <c r="D388">
        <v>46</v>
      </c>
      <c r="E388" s="1" t="s">
        <v>282</v>
      </c>
      <c r="H388">
        <f>IF('Раздел 4'!P34&gt;='Раздел 4'!R34,0,1)</f>
        <v>0</v>
      </c>
    </row>
    <row r="389" spans="1:8" ht="12.75">
      <c r="A389" t="str">
        <f t="shared" si="7"/>
        <v>0606024</v>
      </c>
      <c r="B389" s="1">
        <v>4</v>
      </c>
      <c r="C389">
        <v>47</v>
      </c>
      <c r="D389">
        <v>47</v>
      </c>
      <c r="E389" s="1" t="s">
        <v>283</v>
      </c>
      <c r="H389">
        <f>IF('Раздел 4'!P35&gt;='Раздел 4'!R35,0,1)</f>
        <v>0</v>
      </c>
    </row>
    <row r="390" spans="1:8" ht="12.75">
      <c r="A390" t="str">
        <f t="shared" si="7"/>
        <v>0606024</v>
      </c>
      <c r="B390" s="1">
        <v>4</v>
      </c>
      <c r="C390">
        <v>48</v>
      </c>
      <c r="D390">
        <v>48</v>
      </c>
      <c r="E390" s="1" t="s">
        <v>284</v>
      </c>
      <c r="H390">
        <f>IF('Раздел 4'!P36&gt;='Раздел 4'!R36,0,1)</f>
        <v>0</v>
      </c>
    </row>
    <row r="391" spans="1:8" ht="12.75">
      <c r="A391" t="str">
        <f t="shared" si="7"/>
        <v>0606024</v>
      </c>
      <c r="B391" s="1">
        <v>4</v>
      </c>
      <c r="C391">
        <v>49</v>
      </c>
      <c r="D391">
        <v>49</v>
      </c>
      <c r="E391" s="1" t="s">
        <v>285</v>
      </c>
      <c r="H391">
        <f>IF('Раздел 4'!P37&gt;='Раздел 4'!R37,0,1)</f>
        <v>0</v>
      </c>
    </row>
    <row r="392" spans="1:8" ht="12.75">
      <c r="A392" t="str">
        <f t="shared" si="7"/>
        <v>0606024</v>
      </c>
      <c r="B392" s="1">
        <v>4</v>
      </c>
      <c r="C392">
        <v>50</v>
      </c>
      <c r="D392">
        <v>50</v>
      </c>
      <c r="E392" s="1" t="s">
        <v>286</v>
      </c>
      <c r="H392">
        <f>IF('Раздел 4'!P38&gt;='Раздел 4'!R38,0,1)</f>
        <v>0</v>
      </c>
    </row>
    <row r="393" spans="1:8" ht="12.75">
      <c r="A393" t="str">
        <f t="shared" si="7"/>
        <v>0606024</v>
      </c>
      <c r="B393" s="1">
        <v>4</v>
      </c>
      <c r="C393">
        <v>51</v>
      </c>
      <c r="D393">
        <v>51</v>
      </c>
      <c r="E393" s="1" t="s">
        <v>287</v>
      </c>
      <c r="H393">
        <f>IF('Раздел 4'!P21&gt;='Раздел 4'!S21,0,1)</f>
        <v>0</v>
      </c>
    </row>
    <row r="394" spans="1:8" ht="12.75">
      <c r="A394" t="str">
        <f t="shared" si="7"/>
        <v>0606024</v>
      </c>
      <c r="B394" s="1">
        <v>4</v>
      </c>
      <c r="C394">
        <v>52</v>
      </c>
      <c r="D394">
        <v>52</v>
      </c>
      <c r="E394" s="1" t="s">
        <v>288</v>
      </c>
      <c r="H394">
        <f>IF('Раздел 4'!P22&gt;='Раздел 4'!S22,0,1)</f>
        <v>0</v>
      </c>
    </row>
    <row r="395" spans="1:8" ht="12.75">
      <c r="A395" t="str">
        <f t="shared" si="7"/>
        <v>0606024</v>
      </c>
      <c r="B395" s="1">
        <v>4</v>
      </c>
      <c r="C395">
        <v>53</v>
      </c>
      <c r="D395">
        <v>53</v>
      </c>
      <c r="E395" s="1" t="s">
        <v>289</v>
      </c>
      <c r="H395">
        <f>IF('Раздел 4'!P23&gt;='Раздел 4'!S23,0,1)</f>
        <v>0</v>
      </c>
    </row>
    <row r="396" spans="1:8" ht="12.75">
      <c r="A396" t="str">
        <f t="shared" si="7"/>
        <v>0606024</v>
      </c>
      <c r="B396" s="1">
        <v>4</v>
      </c>
      <c r="C396">
        <v>54</v>
      </c>
      <c r="D396">
        <v>54</v>
      </c>
      <c r="E396" s="1" t="s">
        <v>290</v>
      </c>
      <c r="H396">
        <f>IF('Раздел 4'!P24&gt;='Раздел 4'!S24,0,1)</f>
        <v>0</v>
      </c>
    </row>
    <row r="397" spans="1:8" ht="12.75">
      <c r="A397" t="str">
        <f t="shared" si="7"/>
        <v>0606024</v>
      </c>
      <c r="B397" s="1">
        <v>4</v>
      </c>
      <c r="C397">
        <v>55</v>
      </c>
      <c r="D397">
        <v>55</v>
      </c>
      <c r="E397" s="1" t="s">
        <v>291</v>
      </c>
      <c r="H397">
        <f>IF('Раздел 4'!P25&gt;='Раздел 4'!S25,0,1)</f>
        <v>0</v>
      </c>
    </row>
    <row r="398" spans="1:8" ht="12.75">
      <c r="A398" t="str">
        <f t="shared" si="7"/>
        <v>0606024</v>
      </c>
      <c r="B398" s="1">
        <v>4</v>
      </c>
      <c r="C398">
        <v>56</v>
      </c>
      <c r="D398">
        <v>56</v>
      </c>
      <c r="E398" s="1" t="s">
        <v>292</v>
      </c>
      <c r="H398">
        <f>IF('Раздел 4'!P26&gt;='Раздел 4'!S26,0,1)</f>
        <v>0</v>
      </c>
    </row>
    <row r="399" spans="1:8" ht="12.75">
      <c r="A399" t="str">
        <f t="shared" si="7"/>
        <v>0606024</v>
      </c>
      <c r="B399" s="1">
        <v>4</v>
      </c>
      <c r="C399">
        <v>57</v>
      </c>
      <c r="D399">
        <v>57</v>
      </c>
      <c r="E399" s="1" t="s">
        <v>293</v>
      </c>
      <c r="H399">
        <f>IF('Раздел 4'!P27&gt;='Раздел 4'!S27,0,1)</f>
        <v>0</v>
      </c>
    </row>
    <row r="400" spans="1:8" ht="12.75">
      <c r="A400" t="str">
        <f t="shared" si="7"/>
        <v>0606024</v>
      </c>
      <c r="B400" s="1">
        <v>4</v>
      </c>
      <c r="C400">
        <v>58</v>
      </c>
      <c r="D400">
        <v>58</v>
      </c>
      <c r="E400" s="1" t="s">
        <v>294</v>
      </c>
      <c r="H400">
        <f>IF('Раздел 4'!P28&gt;='Раздел 4'!S28,0,1)</f>
        <v>0</v>
      </c>
    </row>
    <row r="401" spans="1:8" ht="12.75">
      <c r="A401" t="str">
        <f t="shared" si="7"/>
        <v>0606024</v>
      </c>
      <c r="B401" s="1">
        <v>4</v>
      </c>
      <c r="C401">
        <v>59</v>
      </c>
      <c r="D401">
        <v>59</v>
      </c>
      <c r="E401" s="1" t="s">
        <v>295</v>
      </c>
      <c r="H401">
        <f>IF('Раздел 4'!P29&gt;='Раздел 4'!S29,0,1)</f>
        <v>0</v>
      </c>
    </row>
    <row r="402" spans="1:8" ht="12.75">
      <c r="A402" t="str">
        <f t="shared" si="7"/>
        <v>0606024</v>
      </c>
      <c r="B402" s="1">
        <v>4</v>
      </c>
      <c r="C402">
        <v>60</v>
      </c>
      <c r="D402">
        <v>60</v>
      </c>
      <c r="E402" s="1" t="s">
        <v>296</v>
      </c>
      <c r="H402">
        <f>IF('Раздел 4'!P30&gt;='Раздел 4'!S30,0,1)</f>
        <v>0</v>
      </c>
    </row>
    <row r="403" spans="1:8" ht="12.75">
      <c r="A403" t="str">
        <f t="shared" si="7"/>
        <v>0606024</v>
      </c>
      <c r="B403" s="1">
        <v>4</v>
      </c>
      <c r="C403">
        <v>61</v>
      </c>
      <c r="D403">
        <v>61</v>
      </c>
      <c r="E403" s="1" t="s">
        <v>297</v>
      </c>
      <c r="H403">
        <f>IF('Раздел 4'!P31&gt;='Раздел 4'!S31,0,1)</f>
        <v>0</v>
      </c>
    </row>
    <row r="404" spans="1:8" ht="12.75">
      <c r="A404" t="str">
        <f t="shared" si="7"/>
        <v>0606024</v>
      </c>
      <c r="B404" s="1">
        <v>4</v>
      </c>
      <c r="C404">
        <v>62</v>
      </c>
      <c r="D404">
        <v>62</v>
      </c>
      <c r="E404" s="1" t="s">
        <v>298</v>
      </c>
      <c r="H404">
        <f>IF('Раздел 4'!P32&gt;='Раздел 4'!S32,0,1)</f>
        <v>0</v>
      </c>
    </row>
    <row r="405" spans="1:8" ht="12.75">
      <c r="A405" t="str">
        <f t="shared" si="7"/>
        <v>0606024</v>
      </c>
      <c r="B405" s="1">
        <v>4</v>
      </c>
      <c r="C405">
        <v>63</v>
      </c>
      <c r="D405">
        <v>63</v>
      </c>
      <c r="E405" s="1" t="s">
        <v>299</v>
      </c>
      <c r="H405">
        <f>IF('Раздел 4'!P33&gt;='Раздел 4'!S33,0,1)</f>
        <v>0</v>
      </c>
    </row>
    <row r="406" spans="1:8" ht="12.75">
      <c r="A406" t="str">
        <f t="shared" si="7"/>
        <v>0606024</v>
      </c>
      <c r="B406" s="1">
        <v>4</v>
      </c>
      <c r="C406">
        <v>64</v>
      </c>
      <c r="D406">
        <v>64</v>
      </c>
      <c r="E406" s="1" t="s">
        <v>300</v>
      </c>
      <c r="H406">
        <f>IF('Раздел 4'!P34&gt;='Раздел 4'!S34,0,1)</f>
        <v>0</v>
      </c>
    </row>
    <row r="407" spans="1:8" ht="12.75">
      <c r="A407" t="str">
        <f t="shared" si="7"/>
        <v>0606024</v>
      </c>
      <c r="B407" s="1">
        <v>4</v>
      </c>
      <c r="C407">
        <v>65</v>
      </c>
      <c r="D407">
        <v>65</v>
      </c>
      <c r="E407" s="1" t="s">
        <v>301</v>
      </c>
      <c r="H407">
        <f>IF('Раздел 4'!P35&gt;='Раздел 4'!S35,0,1)</f>
        <v>0</v>
      </c>
    </row>
    <row r="408" spans="1:8" ht="12.75">
      <c r="A408" t="str">
        <f t="shared" si="7"/>
        <v>0606024</v>
      </c>
      <c r="B408" s="1">
        <v>4</v>
      </c>
      <c r="C408">
        <v>66</v>
      </c>
      <c r="D408">
        <v>66</v>
      </c>
      <c r="E408" s="1" t="s">
        <v>302</v>
      </c>
      <c r="H408">
        <f>IF('Раздел 4'!P36&gt;='Раздел 4'!S36,0,1)</f>
        <v>0</v>
      </c>
    </row>
    <row r="409" spans="1:8" ht="12.75">
      <c r="A409" t="str">
        <f t="shared" si="7"/>
        <v>0606024</v>
      </c>
      <c r="B409" s="1">
        <v>4</v>
      </c>
      <c r="C409">
        <v>67</v>
      </c>
      <c r="D409">
        <v>67</v>
      </c>
      <c r="E409" s="1" t="s">
        <v>303</v>
      </c>
      <c r="H409">
        <f>IF('Раздел 4'!P37&gt;='Раздел 4'!S37,0,1)</f>
        <v>0</v>
      </c>
    </row>
    <row r="410" spans="1:8" ht="12.75">
      <c r="A410" t="str">
        <f t="shared" si="7"/>
        <v>0606024</v>
      </c>
      <c r="B410" s="1">
        <v>4</v>
      </c>
      <c r="C410">
        <v>68</v>
      </c>
      <c r="D410">
        <v>68</v>
      </c>
      <c r="E410" s="1" t="s">
        <v>304</v>
      </c>
      <c r="H410">
        <f>IF('Раздел 4'!P38&gt;='Раздел 4'!S38,0,1)</f>
        <v>0</v>
      </c>
    </row>
    <row r="411" spans="1:8" ht="12.75">
      <c r="A411" t="str">
        <f t="shared" si="7"/>
        <v>0606024</v>
      </c>
      <c r="B411" s="1">
        <v>4</v>
      </c>
      <c r="C411">
        <v>69</v>
      </c>
      <c r="D411">
        <v>69</v>
      </c>
      <c r="E411" s="1" t="s">
        <v>305</v>
      </c>
      <c r="H411">
        <f>IF('Раздел 4'!P21&gt;='Раздел 4'!T21,0,1)</f>
        <v>0</v>
      </c>
    </row>
    <row r="412" spans="1:8" ht="12.75">
      <c r="A412" t="str">
        <f t="shared" si="7"/>
        <v>0606024</v>
      </c>
      <c r="B412" s="1">
        <v>4</v>
      </c>
      <c r="C412">
        <v>70</v>
      </c>
      <c r="D412">
        <v>70</v>
      </c>
      <c r="E412" s="1" t="s">
        <v>306</v>
      </c>
      <c r="H412">
        <f>IF('Раздел 4'!P22&gt;='Раздел 4'!T22,0,1)</f>
        <v>0</v>
      </c>
    </row>
    <row r="413" spans="1:8" ht="12.75">
      <c r="A413" t="str">
        <f t="shared" si="7"/>
        <v>0606024</v>
      </c>
      <c r="B413" s="1">
        <v>4</v>
      </c>
      <c r="C413">
        <v>71</v>
      </c>
      <c r="D413">
        <v>71</v>
      </c>
      <c r="E413" s="1" t="s">
        <v>307</v>
      </c>
      <c r="H413">
        <f>IF('Раздел 4'!P23&gt;='Раздел 4'!T23,0,1)</f>
        <v>0</v>
      </c>
    </row>
    <row r="414" spans="1:8" ht="12.75">
      <c r="A414" t="str">
        <f t="shared" si="7"/>
        <v>0606024</v>
      </c>
      <c r="B414" s="1">
        <v>4</v>
      </c>
      <c r="C414">
        <v>72</v>
      </c>
      <c r="D414">
        <v>72</v>
      </c>
      <c r="E414" s="1" t="s">
        <v>308</v>
      </c>
      <c r="H414">
        <f>IF('Раздел 4'!P24&gt;='Раздел 4'!T24,0,1)</f>
        <v>0</v>
      </c>
    </row>
    <row r="415" spans="1:8" ht="12.75">
      <c r="A415" t="str">
        <f t="shared" si="7"/>
        <v>0606024</v>
      </c>
      <c r="B415" s="1">
        <v>4</v>
      </c>
      <c r="C415">
        <v>73</v>
      </c>
      <c r="D415">
        <v>73</v>
      </c>
      <c r="E415" s="1" t="s">
        <v>309</v>
      </c>
      <c r="H415">
        <f>IF('Раздел 4'!P25&gt;='Раздел 4'!T25,0,1)</f>
        <v>0</v>
      </c>
    </row>
    <row r="416" spans="1:8" ht="12.75">
      <c r="A416" t="str">
        <f t="shared" si="7"/>
        <v>0606024</v>
      </c>
      <c r="B416" s="1">
        <v>4</v>
      </c>
      <c r="C416">
        <v>74</v>
      </c>
      <c r="D416">
        <v>74</v>
      </c>
      <c r="E416" s="1" t="s">
        <v>310</v>
      </c>
      <c r="H416">
        <f>IF('Раздел 4'!P26&gt;='Раздел 4'!T26,0,1)</f>
        <v>0</v>
      </c>
    </row>
    <row r="417" spans="1:8" ht="12.75">
      <c r="A417" t="str">
        <f aca="true" t="shared" si="8" ref="A417:A480">P_3</f>
        <v>0606024</v>
      </c>
      <c r="B417" s="1">
        <v>4</v>
      </c>
      <c r="C417">
        <v>75</v>
      </c>
      <c r="D417">
        <v>75</v>
      </c>
      <c r="E417" s="1" t="s">
        <v>311</v>
      </c>
      <c r="H417">
        <f>IF('Раздел 4'!P27&gt;='Раздел 4'!T27,0,1)</f>
        <v>0</v>
      </c>
    </row>
    <row r="418" spans="1:8" ht="12.75">
      <c r="A418" t="str">
        <f t="shared" si="8"/>
        <v>0606024</v>
      </c>
      <c r="B418" s="1">
        <v>4</v>
      </c>
      <c r="C418">
        <v>76</v>
      </c>
      <c r="D418">
        <v>76</v>
      </c>
      <c r="E418" s="1" t="s">
        <v>312</v>
      </c>
      <c r="H418">
        <f>IF('Раздел 4'!P28&gt;='Раздел 4'!T28,0,1)</f>
        <v>0</v>
      </c>
    </row>
    <row r="419" spans="1:8" ht="12.75">
      <c r="A419" t="str">
        <f t="shared" si="8"/>
        <v>0606024</v>
      </c>
      <c r="B419" s="1">
        <v>4</v>
      </c>
      <c r="C419">
        <v>77</v>
      </c>
      <c r="D419">
        <v>77</v>
      </c>
      <c r="E419" s="1" t="s">
        <v>313</v>
      </c>
      <c r="H419">
        <f>IF('Раздел 4'!P29&gt;='Раздел 4'!T29,0,1)</f>
        <v>0</v>
      </c>
    </row>
    <row r="420" spans="1:8" ht="12.75">
      <c r="A420" t="str">
        <f t="shared" si="8"/>
        <v>0606024</v>
      </c>
      <c r="B420" s="1">
        <v>4</v>
      </c>
      <c r="C420">
        <v>78</v>
      </c>
      <c r="D420">
        <v>78</v>
      </c>
      <c r="E420" s="1" t="s">
        <v>314</v>
      </c>
      <c r="H420">
        <f>IF('Раздел 4'!P30&gt;='Раздел 4'!T30,0,1)</f>
        <v>0</v>
      </c>
    </row>
    <row r="421" spans="1:8" ht="12.75">
      <c r="A421" t="str">
        <f t="shared" si="8"/>
        <v>0606024</v>
      </c>
      <c r="B421" s="1">
        <v>4</v>
      </c>
      <c r="C421">
        <v>79</v>
      </c>
      <c r="D421">
        <v>79</v>
      </c>
      <c r="E421" s="1" t="s">
        <v>315</v>
      </c>
      <c r="H421">
        <f>IF('Раздел 4'!P31&gt;='Раздел 4'!T31,0,1)</f>
        <v>0</v>
      </c>
    </row>
    <row r="422" spans="1:8" ht="12.75">
      <c r="A422" t="str">
        <f t="shared" si="8"/>
        <v>0606024</v>
      </c>
      <c r="B422" s="1">
        <v>4</v>
      </c>
      <c r="C422">
        <v>80</v>
      </c>
      <c r="D422">
        <v>80</v>
      </c>
      <c r="E422" s="1" t="s">
        <v>316</v>
      </c>
      <c r="H422">
        <f>IF('Раздел 4'!P32&gt;='Раздел 4'!T32,0,1)</f>
        <v>0</v>
      </c>
    </row>
    <row r="423" spans="1:8" ht="12.75">
      <c r="A423" t="str">
        <f t="shared" si="8"/>
        <v>0606024</v>
      </c>
      <c r="B423" s="1">
        <v>4</v>
      </c>
      <c r="C423">
        <v>81</v>
      </c>
      <c r="D423">
        <v>81</v>
      </c>
      <c r="E423" s="1" t="s">
        <v>317</v>
      </c>
      <c r="H423">
        <f>IF('Раздел 4'!P33&gt;='Раздел 4'!T33,0,1)</f>
        <v>0</v>
      </c>
    </row>
    <row r="424" spans="1:8" ht="12.75">
      <c r="A424" t="str">
        <f t="shared" si="8"/>
        <v>0606024</v>
      </c>
      <c r="B424" s="1">
        <v>4</v>
      </c>
      <c r="C424">
        <v>82</v>
      </c>
      <c r="D424">
        <v>82</v>
      </c>
      <c r="E424" s="1" t="s">
        <v>318</v>
      </c>
      <c r="H424">
        <f>IF('Раздел 4'!P34&gt;='Раздел 4'!T34,0,1)</f>
        <v>0</v>
      </c>
    </row>
    <row r="425" spans="1:8" ht="12.75">
      <c r="A425" t="str">
        <f t="shared" si="8"/>
        <v>0606024</v>
      </c>
      <c r="B425" s="1">
        <v>4</v>
      </c>
      <c r="C425">
        <v>83</v>
      </c>
      <c r="D425">
        <v>83</v>
      </c>
      <c r="E425" s="1" t="s">
        <v>319</v>
      </c>
      <c r="H425">
        <f>IF('Раздел 4'!P35&gt;='Раздел 4'!T35,0,1)</f>
        <v>0</v>
      </c>
    </row>
    <row r="426" spans="1:8" ht="12.75">
      <c r="A426" t="str">
        <f t="shared" si="8"/>
        <v>0606024</v>
      </c>
      <c r="B426" s="1">
        <v>4</v>
      </c>
      <c r="C426">
        <v>84</v>
      </c>
      <c r="D426">
        <v>84</v>
      </c>
      <c r="E426" s="1" t="s">
        <v>320</v>
      </c>
      <c r="H426">
        <f>IF('Раздел 4'!P36&gt;='Раздел 4'!T36,0,1)</f>
        <v>0</v>
      </c>
    </row>
    <row r="427" spans="1:8" ht="12.75">
      <c r="A427" t="str">
        <f t="shared" si="8"/>
        <v>0606024</v>
      </c>
      <c r="B427" s="1">
        <v>4</v>
      </c>
      <c r="C427">
        <v>85</v>
      </c>
      <c r="D427">
        <v>85</v>
      </c>
      <c r="E427" s="1" t="s">
        <v>321</v>
      </c>
      <c r="H427">
        <f>IF('Раздел 4'!P37&gt;='Раздел 4'!T37,0,1)</f>
        <v>0</v>
      </c>
    </row>
    <row r="428" spans="1:8" ht="12.75">
      <c r="A428" t="str">
        <f t="shared" si="8"/>
        <v>0606024</v>
      </c>
      <c r="B428" s="1">
        <v>4</v>
      </c>
      <c r="C428">
        <v>86</v>
      </c>
      <c r="D428">
        <v>86</v>
      </c>
      <c r="E428" s="1" t="s">
        <v>322</v>
      </c>
      <c r="H428">
        <f>IF('Раздел 4'!P38&gt;='Раздел 4'!T38,0,1)</f>
        <v>0</v>
      </c>
    </row>
    <row r="429" spans="1:8" ht="12.75">
      <c r="A429" t="str">
        <f t="shared" si="8"/>
        <v>0606024</v>
      </c>
      <c r="B429" s="1">
        <v>4</v>
      </c>
      <c r="C429">
        <v>87</v>
      </c>
      <c r="D429">
        <v>87</v>
      </c>
      <c r="E429" s="1" t="s">
        <v>323</v>
      </c>
      <c r="H429">
        <f>IF('Раздел 4'!P21&gt;='Раздел 4'!U21,0,1)</f>
        <v>0</v>
      </c>
    </row>
    <row r="430" spans="1:8" ht="12.75">
      <c r="A430" t="str">
        <f t="shared" si="8"/>
        <v>0606024</v>
      </c>
      <c r="B430" s="1">
        <v>4</v>
      </c>
      <c r="C430">
        <v>88</v>
      </c>
      <c r="D430">
        <v>88</v>
      </c>
      <c r="E430" s="1" t="s">
        <v>324</v>
      </c>
      <c r="H430">
        <f>IF('Раздел 4'!P22&gt;='Раздел 4'!U22,0,1)</f>
        <v>0</v>
      </c>
    </row>
    <row r="431" spans="1:8" ht="12.75">
      <c r="A431" t="str">
        <f t="shared" si="8"/>
        <v>0606024</v>
      </c>
      <c r="B431" s="1">
        <v>4</v>
      </c>
      <c r="C431">
        <v>89</v>
      </c>
      <c r="D431">
        <v>89</v>
      </c>
      <c r="E431" s="1" t="s">
        <v>325</v>
      </c>
      <c r="H431">
        <f>IF('Раздел 4'!P23&gt;='Раздел 4'!U23,0,1)</f>
        <v>0</v>
      </c>
    </row>
    <row r="432" spans="1:8" ht="12.75">
      <c r="A432" t="str">
        <f t="shared" si="8"/>
        <v>0606024</v>
      </c>
      <c r="B432" s="1">
        <v>4</v>
      </c>
      <c r="C432">
        <v>90</v>
      </c>
      <c r="D432">
        <v>90</v>
      </c>
      <c r="E432" s="1" t="s">
        <v>326</v>
      </c>
      <c r="H432">
        <f>IF('Раздел 4'!P24&gt;='Раздел 4'!U24,0,1)</f>
        <v>0</v>
      </c>
    </row>
    <row r="433" spans="1:8" ht="12.75">
      <c r="A433" t="str">
        <f t="shared" si="8"/>
        <v>0606024</v>
      </c>
      <c r="B433" s="1">
        <v>4</v>
      </c>
      <c r="C433">
        <v>91</v>
      </c>
      <c r="D433">
        <v>91</v>
      </c>
      <c r="E433" s="1" t="s">
        <v>327</v>
      </c>
      <c r="H433">
        <f>IF('Раздел 4'!P25&gt;='Раздел 4'!U25,0,1)</f>
        <v>0</v>
      </c>
    </row>
    <row r="434" spans="1:8" ht="12.75">
      <c r="A434" t="str">
        <f t="shared" si="8"/>
        <v>0606024</v>
      </c>
      <c r="B434" s="1">
        <v>4</v>
      </c>
      <c r="C434">
        <v>92</v>
      </c>
      <c r="D434">
        <v>92</v>
      </c>
      <c r="E434" s="1" t="s">
        <v>328</v>
      </c>
      <c r="H434">
        <f>IF('Раздел 4'!P26&gt;='Раздел 4'!U26,0,1)</f>
        <v>0</v>
      </c>
    </row>
    <row r="435" spans="1:8" ht="12.75">
      <c r="A435" t="str">
        <f t="shared" si="8"/>
        <v>0606024</v>
      </c>
      <c r="B435" s="1">
        <v>4</v>
      </c>
      <c r="C435">
        <v>93</v>
      </c>
      <c r="D435">
        <v>93</v>
      </c>
      <c r="E435" s="1" t="s">
        <v>329</v>
      </c>
      <c r="H435">
        <f>IF('Раздел 4'!P27&gt;='Раздел 4'!U27,0,1)</f>
        <v>0</v>
      </c>
    </row>
    <row r="436" spans="1:8" ht="12.75">
      <c r="A436" t="str">
        <f t="shared" si="8"/>
        <v>0606024</v>
      </c>
      <c r="B436" s="1">
        <v>4</v>
      </c>
      <c r="C436">
        <v>94</v>
      </c>
      <c r="D436">
        <v>94</v>
      </c>
      <c r="E436" s="1" t="s">
        <v>330</v>
      </c>
      <c r="H436">
        <f>IF('Раздел 4'!P28&gt;='Раздел 4'!U28,0,1)</f>
        <v>0</v>
      </c>
    </row>
    <row r="437" spans="1:8" ht="12.75">
      <c r="A437" t="str">
        <f t="shared" si="8"/>
        <v>0606024</v>
      </c>
      <c r="B437" s="1">
        <v>4</v>
      </c>
      <c r="C437">
        <v>95</v>
      </c>
      <c r="D437">
        <v>95</v>
      </c>
      <c r="E437" s="1" t="s">
        <v>331</v>
      </c>
      <c r="H437">
        <f>IF('Раздел 4'!P29&gt;='Раздел 4'!U29,0,1)</f>
        <v>0</v>
      </c>
    </row>
    <row r="438" spans="1:8" ht="12.75">
      <c r="A438" t="str">
        <f t="shared" si="8"/>
        <v>0606024</v>
      </c>
      <c r="B438" s="1">
        <v>4</v>
      </c>
      <c r="C438">
        <v>96</v>
      </c>
      <c r="D438">
        <v>96</v>
      </c>
      <c r="E438" s="1" t="s">
        <v>332</v>
      </c>
      <c r="H438">
        <f>IF('Раздел 4'!P30&gt;='Раздел 4'!U30,0,1)</f>
        <v>0</v>
      </c>
    </row>
    <row r="439" spans="1:8" ht="12.75">
      <c r="A439" t="str">
        <f t="shared" si="8"/>
        <v>0606024</v>
      </c>
      <c r="B439" s="1">
        <v>4</v>
      </c>
      <c r="C439">
        <v>97</v>
      </c>
      <c r="D439">
        <v>97</v>
      </c>
      <c r="E439" s="1" t="s">
        <v>333</v>
      </c>
      <c r="H439">
        <f>IF('Раздел 4'!P31&gt;='Раздел 4'!U31,0,1)</f>
        <v>0</v>
      </c>
    </row>
    <row r="440" spans="1:8" ht="12.75">
      <c r="A440" t="str">
        <f t="shared" si="8"/>
        <v>0606024</v>
      </c>
      <c r="B440" s="1">
        <v>4</v>
      </c>
      <c r="C440">
        <v>98</v>
      </c>
      <c r="D440">
        <v>98</v>
      </c>
      <c r="E440" s="1" t="s">
        <v>334</v>
      </c>
      <c r="H440">
        <f>IF('Раздел 4'!P32&gt;='Раздел 4'!U32,0,1)</f>
        <v>0</v>
      </c>
    </row>
    <row r="441" spans="1:8" ht="12.75">
      <c r="A441" t="str">
        <f t="shared" si="8"/>
        <v>0606024</v>
      </c>
      <c r="B441" s="1">
        <v>4</v>
      </c>
      <c r="C441">
        <v>99</v>
      </c>
      <c r="D441">
        <v>99</v>
      </c>
      <c r="E441" s="1" t="s">
        <v>335</v>
      </c>
      <c r="H441">
        <f>IF('Раздел 4'!P33&gt;='Раздел 4'!U33,0,1)</f>
        <v>0</v>
      </c>
    </row>
    <row r="442" spans="1:8" ht="12.75">
      <c r="A442" t="str">
        <f t="shared" si="8"/>
        <v>0606024</v>
      </c>
      <c r="B442" s="1">
        <v>4</v>
      </c>
      <c r="C442">
        <v>100</v>
      </c>
      <c r="D442">
        <v>100</v>
      </c>
      <c r="E442" s="1" t="s">
        <v>336</v>
      </c>
      <c r="H442">
        <f>IF('Раздел 4'!P34&gt;='Раздел 4'!U34,0,1)</f>
        <v>0</v>
      </c>
    </row>
    <row r="443" spans="1:8" ht="12.75">
      <c r="A443" t="str">
        <f t="shared" si="8"/>
        <v>0606024</v>
      </c>
      <c r="B443" s="1">
        <v>4</v>
      </c>
      <c r="C443">
        <v>101</v>
      </c>
      <c r="D443">
        <v>101</v>
      </c>
      <c r="E443" s="1" t="s">
        <v>337</v>
      </c>
      <c r="H443">
        <f>IF('Раздел 4'!P35&gt;='Раздел 4'!U35,0,1)</f>
        <v>0</v>
      </c>
    </row>
    <row r="444" spans="1:8" ht="12.75">
      <c r="A444" t="str">
        <f t="shared" si="8"/>
        <v>0606024</v>
      </c>
      <c r="B444" s="1">
        <v>4</v>
      </c>
      <c r="C444">
        <v>102</v>
      </c>
      <c r="D444">
        <v>102</v>
      </c>
      <c r="E444" s="1" t="s">
        <v>338</v>
      </c>
      <c r="H444">
        <f>IF('Раздел 4'!P36&gt;='Раздел 4'!U36,0,1)</f>
        <v>0</v>
      </c>
    </row>
    <row r="445" spans="1:8" ht="12.75">
      <c r="A445" t="str">
        <f t="shared" si="8"/>
        <v>0606024</v>
      </c>
      <c r="B445" s="1">
        <v>4</v>
      </c>
      <c r="C445">
        <v>103</v>
      </c>
      <c r="D445">
        <v>103</v>
      </c>
      <c r="E445" s="1" t="s">
        <v>339</v>
      </c>
      <c r="H445">
        <f>IF('Раздел 4'!P37&gt;='Раздел 4'!U37,0,1)</f>
        <v>0</v>
      </c>
    </row>
    <row r="446" spans="1:8" ht="12.75">
      <c r="A446" t="str">
        <f t="shared" si="8"/>
        <v>0606024</v>
      </c>
      <c r="B446" s="1">
        <v>4</v>
      </c>
      <c r="C446">
        <v>104</v>
      </c>
      <c r="D446">
        <v>104</v>
      </c>
      <c r="E446" s="1" t="s">
        <v>340</v>
      </c>
      <c r="H446">
        <f>IF('Раздел 4'!P38&gt;='Раздел 4'!U38,0,1)</f>
        <v>0</v>
      </c>
    </row>
    <row r="447" spans="1:8" ht="12.75">
      <c r="A447" t="str">
        <f t="shared" si="8"/>
        <v>0606024</v>
      </c>
      <c r="B447" s="1">
        <v>4</v>
      </c>
      <c r="C447">
        <v>105</v>
      </c>
      <c r="D447">
        <v>105</v>
      </c>
      <c r="E447" s="1" t="s">
        <v>341</v>
      </c>
      <c r="H447">
        <f>IF('Раздел 4'!Q21&gt;='Раздел 4'!V21,0,1)</f>
        <v>0</v>
      </c>
    </row>
    <row r="448" spans="1:8" ht="12.75">
      <c r="A448" t="str">
        <f t="shared" si="8"/>
        <v>0606024</v>
      </c>
      <c r="B448" s="1">
        <v>4</v>
      </c>
      <c r="C448">
        <v>106</v>
      </c>
      <c r="D448">
        <v>106</v>
      </c>
      <c r="E448" s="1" t="s">
        <v>342</v>
      </c>
      <c r="H448">
        <f>IF('Раздел 4'!Q22&gt;='Раздел 4'!V22,0,1)</f>
        <v>0</v>
      </c>
    </row>
    <row r="449" spans="1:8" ht="12.75">
      <c r="A449" t="str">
        <f t="shared" si="8"/>
        <v>0606024</v>
      </c>
      <c r="B449" s="1">
        <v>4</v>
      </c>
      <c r="C449">
        <v>107</v>
      </c>
      <c r="D449">
        <v>107</v>
      </c>
      <c r="E449" s="1" t="s">
        <v>343</v>
      </c>
      <c r="H449">
        <f>IF('Раздел 4'!Q23&gt;='Раздел 4'!V23,0,1)</f>
        <v>0</v>
      </c>
    </row>
    <row r="450" spans="1:8" ht="12.75">
      <c r="A450" t="str">
        <f t="shared" si="8"/>
        <v>0606024</v>
      </c>
      <c r="B450" s="1">
        <v>4</v>
      </c>
      <c r="C450">
        <v>108</v>
      </c>
      <c r="D450">
        <v>108</v>
      </c>
      <c r="E450" s="1" t="s">
        <v>344</v>
      </c>
      <c r="H450">
        <f>IF('Раздел 4'!Q24&gt;='Раздел 4'!V24,0,1)</f>
        <v>0</v>
      </c>
    </row>
    <row r="451" spans="1:8" ht="12.75">
      <c r="A451" t="str">
        <f t="shared" si="8"/>
        <v>0606024</v>
      </c>
      <c r="B451" s="1">
        <v>4</v>
      </c>
      <c r="C451">
        <v>109</v>
      </c>
      <c r="D451">
        <v>109</v>
      </c>
      <c r="E451" s="1" t="s">
        <v>345</v>
      </c>
      <c r="H451">
        <f>IF('Раздел 4'!Q25&gt;='Раздел 4'!V25,0,1)</f>
        <v>0</v>
      </c>
    </row>
    <row r="452" spans="1:8" ht="12.75">
      <c r="A452" t="str">
        <f t="shared" si="8"/>
        <v>0606024</v>
      </c>
      <c r="B452" s="1">
        <v>4</v>
      </c>
      <c r="C452">
        <v>110</v>
      </c>
      <c r="D452">
        <v>110</v>
      </c>
      <c r="E452" s="1" t="s">
        <v>346</v>
      </c>
      <c r="H452">
        <f>IF('Раздел 4'!Q26&gt;='Раздел 4'!V26,0,1)</f>
        <v>0</v>
      </c>
    </row>
    <row r="453" spans="1:8" ht="12.75">
      <c r="A453" t="str">
        <f t="shared" si="8"/>
        <v>0606024</v>
      </c>
      <c r="B453" s="1">
        <v>4</v>
      </c>
      <c r="C453">
        <v>111</v>
      </c>
      <c r="D453">
        <v>111</v>
      </c>
      <c r="E453" s="1" t="s">
        <v>347</v>
      </c>
      <c r="H453">
        <f>IF('Раздел 4'!Q27&gt;='Раздел 4'!V27,0,1)</f>
        <v>0</v>
      </c>
    </row>
    <row r="454" spans="1:8" ht="12.75">
      <c r="A454" t="str">
        <f t="shared" si="8"/>
        <v>0606024</v>
      </c>
      <c r="B454" s="1">
        <v>4</v>
      </c>
      <c r="C454">
        <v>112</v>
      </c>
      <c r="D454">
        <v>112</v>
      </c>
      <c r="E454" s="1" t="s">
        <v>348</v>
      </c>
      <c r="H454">
        <f>IF('Раздел 4'!Q28&gt;='Раздел 4'!V28,0,1)</f>
        <v>0</v>
      </c>
    </row>
    <row r="455" spans="1:8" ht="12.75">
      <c r="A455" t="str">
        <f t="shared" si="8"/>
        <v>0606024</v>
      </c>
      <c r="B455" s="1">
        <v>4</v>
      </c>
      <c r="C455">
        <v>113</v>
      </c>
      <c r="D455">
        <v>113</v>
      </c>
      <c r="E455" s="1" t="s">
        <v>349</v>
      </c>
      <c r="H455">
        <f>IF('Раздел 4'!Q29&gt;='Раздел 4'!V29,0,1)</f>
        <v>0</v>
      </c>
    </row>
    <row r="456" spans="1:8" ht="12.75">
      <c r="A456" t="str">
        <f t="shared" si="8"/>
        <v>0606024</v>
      </c>
      <c r="B456" s="1">
        <v>4</v>
      </c>
      <c r="C456">
        <v>114</v>
      </c>
      <c r="D456">
        <v>114</v>
      </c>
      <c r="E456" s="1" t="s">
        <v>350</v>
      </c>
      <c r="H456">
        <f>IF('Раздел 4'!Q30&gt;='Раздел 4'!V30,0,1)</f>
        <v>0</v>
      </c>
    </row>
    <row r="457" spans="1:8" ht="12.75">
      <c r="A457" t="str">
        <f t="shared" si="8"/>
        <v>0606024</v>
      </c>
      <c r="B457" s="1">
        <v>4</v>
      </c>
      <c r="C457">
        <v>115</v>
      </c>
      <c r="D457">
        <v>115</v>
      </c>
      <c r="E457" s="1" t="s">
        <v>351</v>
      </c>
      <c r="H457">
        <f>IF('Раздел 4'!Q31&gt;='Раздел 4'!V31,0,1)</f>
        <v>0</v>
      </c>
    </row>
    <row r="458" spans="1:8" ht="12.75">
      <c r="A458" t="str">
        <f t="shared" si="8"/>
        <v>0606024</v>
      </c>
      <c r="B458" s="1">
        <v>4</v>
      </c>
      <c r="C458">
        <v>116</v>
      </c>
      <c r="D458">
        <v>116</v>
      </c>
      <c r="E458" s="1" t="s">
        <v>352</v>
      </c>
      <c r="H458">
        <f>IF('Раздел 4'!Q32&gt;='Раздел 4'!V32,0,1)</f>
        <v>0</v>
      </c>
    </row>
    <row r="459" spans="1:8" ht="12.75">
      <c r="A459" t="str">
        <f t="shared" si="8"/>
        <v>0606024</v>
      </c>
      <c r="B459" s="1">
        <v>4</v>
      </c>
      <c r="C459">
        <v>117</v>
      </c>
      <c r="D459">
        <v>117</v>
      </c>
      <c r="E459" s="1" t="s">
        <v>353</v>
      </c>
      <c r="H459">
        <f>IF('Раздел 4'!Q33&gt;='Раздел 4'!V33,0,1)</f>
        <v>0</v>
      </c>
    </row>
    <row r="460" spans="1:8" ht="12.75">
      <c r="A460" t="str">
        <f t="shared" si="8"/>
        <v>0606024</v>
      </c>
      <c r="B460" s="1">
        <v>4</v>
      </c>
      <c r="C460">
        <v>118</v>
      </c>
      <c r="D460">
        <v>118</v>
      </c>
      <c r="E460" s="1" t="s">
        <v>354</v>
      </c>
      <c r="H460">
        <f>IF('Раздел 4'!Q34&gt;='Раздел 4'!V34,0,1)</f>
        <v>0</v>
      </c>
    </row>
    <row r="461" spans="1:8" ht="12.75">
      <c r="A461" t="str">
        <f t="shared" si="8"/>
        <v>0606024</v>
      </c>
      <c r="B461" s="1">
        <v>4</v>
      </c>
      <c r="C461">
        <v>119</v>
      </c>
      <c r="D461">
        <v>119</v>
      </c>
      <c r="E461" s="1" t="s">
        <v>355</v>
      </c>
      <c r="H461">
        <f>IF('Раздел 4'!Q35&gt;='Раздел 4'!V35,0,1)</f>
        <v>0</v>
      </c>
    </row>
    <row r="462" spans="1:8" ht="12.75">
      <c r="A462" t="str">
        <f t="shared" si="8"/>
        <v>0606024</v>
      </c>
      <c r="B462" s="1">
        <v>4</v>
      </c>
      <c r="C462">
        <v>120</v>
      </c>
      <c r="D462">
        <v>120</v>
      </c>
      <c r="E462" s="1" t="s">
        <v>356</v>
      </c>
      <c r="H462">
        <f>IF('Раздел 4'!Q36&gt;='Раздел 4'!V36,0,1)</f>
        <v>0</v>
      </c>
    </row>
    <row r="463" spans="1:8" ht="12.75">
      <c r="A463" t="str">
        <f t="shared" si="8"/>
        <v>0606024</v>
      </c>
      <c r="B463" s="1">
        <v>4</v>
      </c>
      <c r="C463">
        <v>121</v>
      </c>
      <c r="D463">
        <v>121</v>
      </c>
      <c r="E463" s="1" t="s">
        <v>357</v>
      </c>
      <c r="H463">
        <f>IF('Раздел 4'!Q37&gt;='Раздел 4'!V37,0,1)</f>
        <v>0</v>
      </c>
    </row>
    <row r="464" spans="1:8" ht="12.75">
      <c r="A464" t="str">
        <f t="shared" si="8"/>
        <v>0606024</v>
      </c>
      <c r="B464" s="1">
        <v>4</v>
      </c>
      <c r="C464">
        <v>122</v>
      </c>
      <c r="D464">
        <v>122</v>
      </c>
      <c r="E464" s="1" t="s">
        <v>358</v>
      </c>
      <c r="H464">
        <f>IF('Раздел 4'!Q38&gt;='Раздел 4'!V38,0,1)</f>
        <v>0</v>
      </c>
    </row>
    <row r="465" spans="1:8" ht="12.75">
      <c r="A465" t="str">
        <f t="shared" si="8"/>
        <v>0606024</v>
      </c>
      <c r="B465" s="1">
        <v>4</v>
      </c>
      <c r="C465">
        <v>123</v>
      </c>
      <c r="D465">
        <v>123</v>
      </c>
      <c r="E465" s="1" t="s">
        <v>359</v>
      </c>
      <c r="H465">
        <f>IF('Раздел 4'!U21&gt;='Раздел 4'!V21,0,1)</f>
        <v>0</v>
      </c>
    </row>
    <row r="466" spans="1:8" ht="12.75">
      <c r="A466" t="str">
        <f t="shared" si="8"/>
        <v>0606024</v>
      </c>
      <c r="B466" s="1">
        <v>4</v>
      </c>
      <c r="C466">
        <v>124</v>
      </c>
      <c r="D466">
        <v>124</v>
      </c>
      <c r="E466" s="1" t="s">
        <v>360</v>
      </c>
      <c r="H466">
        <f>IF('Раздел 4'!U22&gt;='Раздел 4'!V22,0,1)</f>
        <v>0</v>
      </c>
    </row>
    <row r="467" spans="1:8" ht="12.75">
      <c r="A467" t="str">
        <f t="shared" si="8"/>
        <v>0606024</v>
      </c>
      <c r="B467" s="1">
        <v>4</v>
      </c>
      <c r="C467">
        <v>125</v>
      </c>
      <c r="D467">
        <v>125</v>
      </c>
      <c r="E467" s="1" t="s">
        <v>361</v>
      </c>
      <c r="H467">
        <f>IF('Раздел 4'!U23&gt;='Раздел 4'!V23,0,1)</f>
        <v>0</v>
      </c>
    </row>
    <row r="468" spans="1:8" ht="12.75">
      <c r="A468" t="str">
        <f t="shared" si="8"/>
        <v>0606024</v>
      </c>
      <c r="B468" s="1">
        <v>4</v>
      </c>
      <c r="C468">
        <v>126</v>
      </c>
      <c r="D468">
        <v>126</v>
      </c>
      <c r="E468" s="1" t="s">
        <v>362</v>
      </c>
      <c r="H468">
        <f>IF('Раздел 4'!U24&gt;='Раздел 4'!V24,0,1)</f>
        <v>0</v>
      </c>
    </row>
    <row r="469" spans="1:8" ht="12.75">
      <c r="A469" t="str">
        <f t="shared" si="8"/>
        <v>0606024</v>
      </c>
      <c r="B469" s="1">
        <v>4</v>
      </c>
      <c r="C469">
        <v>127</v>
      </c>
      <c r="D469">
        <v>127</v>
      </c>
      <c r="E469" s="1" t="s">
        <v>363</v>
      </c>
      <c r="H469">
        <f>IF('Раздел 4'!U25&gt;='Раздел 4'!V25,0,1)</f>
        <v>0</v>
      </c>
    </row>
    <row r="470" spans="1:8" ht="12.75">
      <c r="A470" t="str">
        <f t="shared" si="8"/>
        <v>0606024</v>
      </c>
      <c r="B470" s="1">
        <v>4</v>
      </c>
      <c r="C470">
        <v>128</v>
      </c>
      <c r="D470">
        <v>128</v>
      </c>
      <c r="E470" s="1" t="s">
        <v>364</v>
      </c>
      <c r="H470">
        <f>IF('Раздел 4'!U26&gt;='Раздел 4'!V26,0,1)</f>
        <v>0</v>
      </c>
    </row>
    <row r="471" spans="1:8" ht="12.75">
      <c r="A471" t="str">
        <f t="shared" si="8"/>
        <v>0606024</v>
      </c>
      <c r="B471" s="1">
        <v>4</v>
      </c>
      <c r="C471">
        <v>129</v>
      </c>
      <c r="D471">
        <v>129</v>
      </c>
      <c r="E471" s="1" t="s">
        <v>365</v>
      </c>
      <c r="H471">
        <f>IF('Раздел 4'!U27&gt;='Раздел 4'!V27,0,1)</f>
        <v>0</v>
      </c>
    </row>
    <row r="472" spans="1:8" ht="12.75">
      <c r="A472" t="str">
        <f t="shared" si="8"/>
        <v>0606024</v>
      </c>
      <c r="B472" s="1">
        <v>4</v>
      </c>
      <c r="C472">
        <v>130</v>
      </c>
      <c r="D472">
        <v>130</v>
      </c>
      <c r="E472" s="1" t="s">
        <v>366</v>
      </c>
      <c r="H472">
        <f>IF('Раздел 4'!U28&gt;='Раздел 4'!V28,0,1)</f>
        <v>0</v>
      </c>
    </row>
    <row r="473" spans="1:8" ht="12.75">
      <c r="A473" t="str">
        <f t="shared" si="8"/>
        <v>0606024</v>
      </c>
      <c r="B473" s="1">
        <v>4</v>
      </c>
      <c r="C473">
        <v>131</v>
      </c>
      <c r="D473">
        <v>131</v>
      </c>
      <c r="E473" s="1" t="s">
        <v>367</v>
      </c>
      <c r="H473">
        <f>IF('Раздел 4'!U29&gt;='Раздел 4'!V29,0,1)</f>
        <v>0</v>
      </c>
    </row>
    <row r="474" spans="1:8" ht="12.75">
      <c r="A474" t="str">
        <f t="shared" si="8"/>
        <v>0606024</v>
      </c>
      <c r="B474" s="1">
        <v>4</v>
      </c>
      <c r="C474">
        <v>132</v>
      </c>
      <c r="D474">
        <v>132</v>
      </c>
      <c r="E474" s="1" t="s">
        <v>368</v>
      </c>
      <c r="H474">
        <f>IF('Раздел 4'!U30&gt;='Раздел 4'!V30,0,1)</f>
        <v>0</v>
      </c>
    </row>
    <row r="475" spans="1:8" ht="12.75">
      <c r="A475" t="str">
        <f t="shared" si="8"/>
        <v>0606024</v>
      </c>
      <c r="B475" s="1">
        <v>4</v>
      </c>
      <c r="C475">
        <v>133</v>
      </c>
      <c r="D475">
        <v>133</v>
      </c>
      <c r="E475" s="1" t="s">
        <v>369</v>
      </c>
      <c r="H475">
        <f>IF('Раздел 4'!U31&gt;='Раздел 4'!V31,0,1)</f>
        <v>0</v>
      </c>
    </row>
    <row r="476" spans="1:8" ht="12.75">
      <c r="A476" t="str">
        <f t="shared" si="8"/>
        <v>0606024</v>
      </c>
      <c r="B476" s="1">
        <v>4</v>
      </c>
      <c r="C476">
        <v>134</v>
      </c>
      <c r="D476">
        <v>134</v>
      </c>
      <c r="E476" s="1" t="s">
        <v>370</v>
      </c>
      <c r="H476">
        <f>IF('Раздел 4'!U32&gt;='Раздел 4'!V32,0,1)</f>
        <v>0</v>
      </c>
    </row>
    <row r="477" spans="1:8" ht="12.75">
      <c r="A477" t="str">
        <f t="shared" si="8"/>
        <v>0606024</v>
      </c>
      <c r="B477" s="1">
        <v>4</v>
      </c>
      <c r="C477">
        <v>135</v>
      </c>
      <c r="D477">
        <v>135</v>
      </c>
      <c r="E477" s="1" t="s">
        <v>371</v>
      </c>
      <c r="H477">
        <f>IF('Раздел 4'!U33&gt;='Раздел 4'!V33,0,1)</f>
        <v>0</v>
      </c>
    </row>
    <row r="478" spans="1:8" ht="12.75">
      <c r="A478" t="str">
        <f t="shared" si="8"/>
        <v>0606024</v>
      </c>
      <c r="B478" s="1">
        <v>4</v>
      </c>
      <c r="C478">
        <v>136</v>
      </c>
      <c r="D478">
        <v>136</v>
      </c>
      <c r="E478" s="1" t="s">
        <v>372</v>
      </c>
      <c r="H478">
        <f>IF('Раздел 4'!U34&gt;='Раздел 4'!V34,0,1)</f>
        <v>0</v>
      </c>
    </row>
    <row r="479" spans="1:8" ht="12.75">
      <c r="A479" t="str">
        <f t="shared" si="8"/>
        <v>0606024</v>
      </c>
      <c r="B479" s="1">
        <v>4</v>
      </c>
      <c r="C479">
        <v>137</v>
      </c>
      <c r="D479">
        <v>137</v>
      </c>
      <c r="E479" s="1" t="s">
        <v>373</v>
      </c>
      <c r="H479">
        <f>IF('Раздел 4'!U35&gt;='Раздел 4'!V35,0,1)</f>
        <v>0</v>
      </c>
    </row>
    <row r="480" spans="1:8" ht="12.75">
      <c r="A480" t="str">
        <f t="shared" si="8"/>
        <v>0606024</v>
      </c>
      <c r="B480" s="1">
        <v>4</v>
      </c>
      <c r="C480">
        <v>138</v>
      </c>
      <c r="D480">
        <v>138</v>
      </c>
      <c r="E480" s="1" t="s">
        <v>374</v>
      </c>
      <c r="H480">
        <f>IF('Раздел 4'!U36&gt;='Раздел 4'!V36,0,1)</f>
        <v>0</v>
      </c>
    </row>
    <row r="481" spans="1:8" ht="12.75">
      <c r="A481" t="str">
        <f aca="true" t="shared" si="9" ref="A481:A544">P_3</f>
        <v>0606024</v>
      </c>
      <c r="B481" s="1">
        <v>4</v>
      </c>
      <c r="C481">
        <v>139</v>
      </c>
      <c r="D481">
        <v>139</v>
      </c>
      <c r="E481" s="1" t="s">
        <v>375</v>
      </c>
      <c r="H481">
        <f>IF('Раздел 4'!U37&gt;='Раздел 4'!V37,0,1)</f>
        <v>0</v>
      </c>
    </row>
    <row r="482" spans="1:8" ht="12.75">
      <c r="A482" t="str">
        <f t="shared" si="9"/>
        <v>0606024</v>
      </c>
      <c r="B482" s="1">
        <v>4</v>
      </c>
      <c r="C482">
        <v>140</v>
      </c>
      <c r="D482">
        <v>140</v>
      </c>
      <c r="E482" s="1" t="s">
        <v>376</v>
      </c>
      <c r="H482">
        <f>IF('Раздел 4'!U38&gt;='Раздел 4'!V38,0,1)</f>
        <v>0</v>
      </c>
    </row>
    <row r="483" spans="1:8" ht="12.75">
      <c r="A483" t="str">
        <f t="shared" si="9"/>
        <v>0606024</v>
      </c>
      <c r="B483" s="1">
        <v>4</v>
      </c>
      <c r="C483">
        <v>141</v>
      </c>
      <c r="D483">
        <v>141</v>
      </c>
      <c r="E483" s="1" t="s">
        <v>377</v>
      </c>
      <c r="H483">
        <f>IF('Раздел 4'!W21&gt;='Раздел 4'!X21,0,1)</f>
        <v>0</v>
      </c>
    </row>
    <row r="484" spans="1:8" ht="12.75">
      <c r="A484" t="str">
        <f t="shared" si="9"/>
        <v>0606024</v>
      </c>
      <c r="B484" s="1">
        <v>4</v>
      </c>
      <c r="C484">
        <v>142</v>
      </c>
      <c r="D484">
        <v>142</v>
      </c>
      <c r="E484" s="1" t="s">
        <v>378</v>
      </c>
      <c r="H484">
        <f>IF('Раздел 4'!W22&gt;='Раздел 4'!X22,0,1)</f>
        <v>0</v>
      </c>
    </row>
    <row r="485" spans="1:8" ht="12.75">
      <c r="A485" t="str">
        <f t="shared" si="9"/>
        <v>0606024</v>
      </c>
      <c r="B485" s="1">
        <v>4</v>
      </c>
      <c r="C485">
        <v>143</v>
      </c>
      <c r="D485">
        <v>143</v>
      </c>
      <c r="E485" s="1" t="s">
        <v>379</v>
      </c>
      <c r="H485">
        <f>IF('Раздел 4'!W23&gt;='Раздел 4'!X23,0,1)</f>
        <v>0</v>
      </c>
    </row>
    <row r="486" spans="1:8" ht="12.75">
      <c r="A486" t="str">
        <f t="shared" si="9"/>
        <v>0606024</v>
      </c>
      <c r="B486" s="1">
        <v>4</v>
      </c>
      <c r="C486">
        <v>144</v>
      </c>
      <c r="D486">
        <v>144</v>
      </c>
      <c r="E486" s="1" t="s">
        <v>380</v>
      </c>
      <c r="H486">
        <f>IF('Раздел 4'!W24&gt;='Раздел 4'!X24,0,1)</f>
        <v>0</v>
      </c>
    </row>
    <row r="487" spans="1:8" ht="12.75">
      <c r="A487" t="str">
        <f t="shared" si="9"/>
        <v>0606024</v>
      </c>
      <c r="B487" s="1">
        <v>4</v>
      </c>
      <c r="C487">
        <v>145</v>
      </c>
      <c r="D487">
        <v>145</v>
      </c>
      <c r="E487" s="1" t="s">
        <v>381</v>
      </c>
      <c r="H487">
        <f>IF('Раздел 4'!W25&gt;='Раздел 4'!X25,0,1)</f>
        <v>0</v>
      </c>
    </row>
    <row r="488" spans="1:8" ht="12.75">
      <c r="A488" t="str">
        <f t="shared" si="9"/>
        <v>0606024</v>
      </c>
      <c r="B488" s="1">
        <v>4</v>
      </c>
      <c r="C488">
        <v>146</v>
      </c>
      <c r="D488">
        <v>146</v>
      </c>
      <c r="E488" s="1" t="s">
        <v>382</v>
      </c>
      <c r="H488">
        <f>IF('Раздел 4'!W26&gt;='Раздел 4'!X26,0,1)</f>
        <v>0</v>
      </c>
    </row>
    <row r="489" spans="1:8" ht="12.75">
      <c r="A489" t="str">
        <f t="shared" si="9"/>
        <v>0606024</v>
      </c>
      <c r="B489" s="1">
        <v>4</v>
      </c>
      <c r="C489">
        <v>147</v>
      </c>
      <c r="D489">
        <v>147</v>
      </c>
      <c r="E489" s="1" t="s">
        <v>383</v>
      </c>
      <c r="H489">
        <f>IF('Раздел 4'!W27&gt;='Раздел 4'!X27,0,1)</f>
        <v>0</v>
      </c>
    </row>
    <row r="490" spans="1:8" ht="12.75">
      <c r="A490" t="str">
        <f t="shared" si="9"/>
        <v>0606024</v>
      </c>
      <c r="B490" s="1">
        <v>4</v>
      </c>
      <c r="C490">
        <v>148</v>
      </c>
      <c r="D490">
        <v>148</v>
      </c>
      <c r="E490" s="1" t="s">
        <v>384</v>
      </c>
      <c r="H490">
        <f>IF('Раздел 4'!W28&gt;='Раздел 4'!X28,0,1)</f>
        <v>0</v>
      </c>
    </row>
    <row r="491" spans="1:8" ht="12.75">
      <c r="A491" t="str">
        <f t="shared" si="9"/>
        <v>0606024</v>
      </c>
      <c r="B491" s="1">
        <v>4</v>
      </c>
      <c r="C491">
        <v>149</v>
      </c>
      <c r="D491">
        <v>149</v>
      </c>
      <c r="E491" s="1" t="s">
        <v>385</v>
      </c>
      <c r="H491">
        <f>IF('Раздел 4'!W29&gt;='Раздел 4'!X29,0,1)</f>
        <v>0</v>
      </c>
    </row>
    <row r="492" spans="1:8" ht="12.75">
      <c r="A492" t="str">
        <f t="shared" si="9"/>
        <v>0606024</v>
      </c>
      <c r="B492" s="1">
        <v>4</v>
      </c>
      <c r="C492">
        <v>150</v>
      </c>
      <c r="D492">
        <v>150</v>
      </c>
      <c r="E492" s="1" t="s">
        <v>386</v>
      </c>
      <c r="H492">
        <f>IF('Раздел 4'!W30&gt;='Раздел 4'!X30,0,1)</f>
        <v>0</v>
      </c>
    </row>
    <row r="493" spans="1:8" ht="12.75">
      <c r="A493" t="str">
        <f t="shared" si="9"/>
        <v>0606024</v>
      </c>
      <c r="B493" s="1">
        <v>4</v>
      </c>
      <c r="C493">
        <v>151</v>
      </c>
      <c r="D493">
        <v>151</v>
      </c>
      <c r="E493" s="1" t="s">
        <v>387</v>
      </c>
      <c r="H493">
        <f>IF('Раздел 4'!W31&gt;='Раздел 4'!X31,0,1)</f>
        <v>0</v>
      </c>
    </row>
    <row r="494" spans="1:8" ht="12.75">
      <c r="A494" t="str">
        <f t="shared" si="9"/>
        <v>0606024</v>
      </c>
      <c r="B494" s="1">
        <v>4</v>
      </c>
      <c r="C494">
        <v>152</v>
      </c>
      <c r="D494">
        <v>152</v>
      </c>
      <c r="E494" s="1" t="s">
        <v>388</v>
      </c>
      <c r="H494">
        <f>IF('Раздел 4'!W32&gt;='Раздел 4'!X32,0,1)</f>
        <v>0</v>
      </c>
    </row>
    <row r="495" spans="1:8" ht="12.75">
      <c r="A495" t="str">
        <f t="shared" si="9"/>
        <v>0606024</v>
      </c>
      <c r="B495" s="1">
        <v>4</v>
      </c>
      <c r="C495">
        <v>153</v>
      </c>
      <c r="D495">
        <v>153</v>
      </c>
      <c r="E495" s="1" t="s">
        <v>389</v>
      </c>
      <c r="H495">
        <f>IF('Раздел 4'!W33&gt;='Раздел 4'!X33,0,1)</f>
        <v>0</v>
      </c>
    </row>
    <row r="496" spans="1:8" ht="12.75">
      <c r="A496" t="str">
        <f t="shared" si="9"/>
        <v>0606024</v>
      </c>
      <c r="B496" s="1">
        <v>4</v>
      </c>
      <c r="C496">
        <v>154</v>
      </c>
      <c r="D496">
        <v>154</v>
      </c>
      <c r="E496" s="1" t="s">
        <v>390</v>
      </c>
      <c r="H496">
        <f>IF('Раздел 4'!W34&gt;='Раздел 4'!X34,0,1)</f>
        <v>0</v>
      </c>
    </row>
    <row r="497" spans="1:8" ht="12.75">
      <c r="A497" t="str">
        <f t="shared" si="9"/>
        <v>0606024</v>
      </c>
      <c r="B497" s="1">
        <v>4</v>
      </c>
      <c r="C497">
        <v>155</v>
      </c>
      <c r="D497">
        <v>155</v>
      </c>
      <c r="E497" s="1" t="s">
        <v>391</v>
      </c>
      <c r="H497">
        <f>IF('Раздел 4'!W35&gt;='Раздел 4'!X35,0,1)</f>
        <v>0</v>
      </c>
    </row>
    <row r="498" spans="1:8" ht="12.75">
      <c r="A498" t="str">
        <f t="shared" si="9"/>
        <v>0606024</v>
      </c>
      <c r="B498" s="1">
        <v>4</v>
      </c>
      <c r="C498">
        <v>156</v>
      </c>
      <c r="D498">
        <v>156</v>
      </c>
      <c r="E498" s="1" t="s">
        <v>392</v>
      </c>
      <c r="H498">
        <f>IF('Раздел 4'!W36&gt;='Раздел 4'!X36,0,1)</f>
        <v>0</v>
      </c>
    </row>
    <row r="499" spans="1:8" ht="12.75">
      <c r="A499" t="str">
        <f t="shared" si="9"/>
        <v>0606024</v>
      </c>
      <c r="B499" s="1">
        <v>4</v>
      </c>
      <c r="C499">
        <v>157</v>
      </c>
      <c r="D499">
        <v>157</v>
      </c>
      <c r="E499" s="1" t="s">
        <v>393</v>
      </c>
      <c r="H499">
        <f>IF('Раздел 4'!W37&gt;='Раздел 4'!X37,0,1)</f>
        <v>0</v>
      </c>
    </row>
    <row r="500" spans="1:8" ht="12.75">
      <c r="A500" t="str">
        <f t="shared" si="9"/>
        <v>0606024</v>
      </c>
      <c r="B500" s="1">
        <v>4</v>
      </c>
      <c r="C500">
        <v>158</v>
      </c>
      <c r="D500">
        <v>158</v>
      </c>
      <c r="E500" s="1" t="s">
        <v>394</v>
      </c>
      <c r="H500">
        <f>IF('Раздел 4'!W38&gt;='Раздел 4'!X38,0,1)</f>
        <v>0</v>
      </c>
    </row>
    <row r="501" spans="1:8" ht="12.75">
      <c r="A501" t="str">
        <f t="shared" si="9"/>
        <v>0606024</v>
      </c>
      <c r="B501" s="1">
        <v>4</v>
      </c>
      <c r="C501">
        <v>159</v>
      </c>
      <c r="D501">
        <v>159</v>
      </c>
      <c r="E501" s="1" t="s">
        <v>395</v>
      </c>
      <c r="H501">
        <f>IF('Раздел 4'!W21&gt;='Раздел 4'!Y21,0,1)</f>
        <v>0</v>
      </c>
    </row>
    <row r="502" spans="1:8" ht="12.75">
      <c r="A502" t="str">
        <f t="shared" si="9"/>
        <v>0606024</v>
      </c>
      <c r="B502" s="1">
        <v>4</v>
      </c>
      <c r="C502">
        <v>160</v>
      </c>
      <c r="D502">
        <v>160</v>
      </c>
      <c r="E502" s="1" t="s">
        <v>396</v>
      </c>
      <c r="H502">
        <f>IF('Раздел 4'!W22&gt;='Раздел 4'!Y22,0,1)</f>
        <v>0</v>
      </c>
    </row>
    <row r="503" spans="1:8" ht="12.75">
      <c r="A503" t="str">
        <f t="shared" si="9"/>
        <v>0606024</v>
      </c>
      <c r="B503" s="1">
        <v>4</v>
      </c>
      <c r="C503">
        <v>161</v>
      </c>
      <c r="D503">
        <v>161</v>
      </c>
      <c r="E503" s="1" t="s">
        <v>397</v>
      </c>
      <c r="H503">
        <f>IF('Раздел 4'!W23&gt;='Раздел 4'!Y23,0,1)</f>
        <v>0</v>
      </c>
    </row>
    <row r="504" spans="1:8" ht="12.75">
      <c r="A504" t="str">
        <f t="shared" si="9"/>
        <v>0606024</v>
      </c>
      <c r="B504" s="1">
        <v>4</v>
      </c>
      <c r="C504">
        <v>162</v>
      </c>
      <c r="D504">
        <v>162</v>
      </c>
      <c r="E504" s="1" t="s">
        <v>398</v>
      </c>
      <c r="H504">
        <f>IF('Раздел 4'!W24&gt;='Раздел 4'!Y24,0,1)</f>
        <v>0</v>
      </c>
    </row>
    <row r="505" spans="1:8" ht="12.75">
      <c r="A505" t="str">
        <f t="shared" si="9"/>
        <v>0606024</v>
      </c>
      <c r="B505" s="1">
        <v>4</v>
      </c>
      <c r="C505">
        <v>163</v>
      </c>
      <c r="D505">
        <v>163</v>
      </c>
      <c r="E505" s="1" t="s">
        <v>399</v>
      </c>
      <c r="H505">
        <f>IF('Раздел 4'!W25&gt;='Раздел 4'!Y25,0,1)</f>
        <v>0</v>
      </c>
    </row>
    <row r="506" spans="1:8" ht="12.75">
      <c r="A506" t="str">
        <f t="shared" si="9"/>
        <v>0606024</v>
      </c>
      <c r="B506" s="1">
        <v>4</v>
      </c>
      <c r="C506">
        <v>164</v>
      </c>
      <c r="D506">
        <v>164</v>
      </c>
      <c r="E506" s="1" t="s">
        <v>400</v>
      </c>
      <c r="H506">
        <f>IF('Раздел 4'!W26&gt;='Раздел 4'!Y26,0,1)</f>
        <v>0</v>
      </c>
    </row>
    <row r="507" spans="1:8" ht="12.75">
      <c r="A507" t="str">
        <f t="shared" si="9"/>
        <v>0606024</v>
      </c>
      <c r="B507" s="1">
        <v>4</v>
      </c>
      <c r="C507">
        <v>165</v>
      </c>
      <c r="D507">
        <v>165</v>
      </c>
      <c r="E507" s="1" t="s">
        <v>401</v>
      </c>
      <c r="H507">
        <f>IF('Раздел 4'!W27&gt;='Раздел 4'!Y27,0,1)</f>
        <v>0</v>
      </c>
    </row>
    <row r="508" spans="1:8" ht="12.75">
      <c r="A508" t="str">
        <f t="shared" si="9"/>
        <v>0606024</v>
      </c>
      <c r="B508" s="1">
        <v>4</v>
      </c>
      <c r="C508">
        <v>166</v>
      </c>
      <c r="D508">
        <v>166</v>
      </c>
      <c r="E508" s="1" t="s">
        <v>402</v>
      </c>
      <c r="H508">
        <f>IF('Раздел 4'!W28&gt;='Раздел 4'!Y28,0,1)</f>
        <v>0</v>
      </c>
    </row>
    <row r="509" spans="1:8" ht="12.75">
      <c r="A509" t="str">
        <f t="shared" si="9"/>
        <v>0606024</v>
      </c>
      <c r="B509" s="1">
        <v>4</v>
      </c>
      <c r="C509">
        <v>167</v>
      </c>
      <c r="D509">
        <v>167</v>
      </c>
      <c r="E509" s="1" t="s">
        <v>403</v>
      </c>
      <c r="H509">
        <f>IF('Раздел 4'!W29&gt;='Раздел 4'!Y29,0,1)</f>
        <v>0</v>
      </c>
    </row>
    <row r="510" spans="1:8" ht="12.75">
      <c r="A510" t="str">
        <f t="shared" si="9"/>
        <v>0606024</v>
      </c>
      <c r="B510" s="1">
        <v>4</v>
      </c>
      <c r="C510">
        <v>168</v>
      </c>
      <c r="D510">
        <v>168</v>
      </c>
      <c r="E510" s="1" t="s">
        <v>404</v>
      </c>
      <c r="H510">
        <f>IF('Раздел 4'!W30&gt;='Раздел 4'!Y30,0,1)</f>
        <v>0</v>
      </c>
    </row>
    <row r="511" spans="1:8" ht="12.75">
      <c r="A511" t="str">
        <f t="shared" si="9"/>
        <v>0606024</v>
      </c>
      <c r="B511" s="1">
        <v>4</v>
      </c>
      <c r="C511">
        <v>169</v>
      </c>
      <c r="D511">
        <v>169</v>
      </c>
      <c r="E511" s="1" t="s">
        <v>405</v>
      </c>
      <c r="H511">
        <f>IF('Раздел 4'!W31&gt;='Раздел 4'!Y31,0,1)</f>
        <v>0</v>
      </c>
    </row>
    <row r="512" spans="1:8" ht="12.75">
      <c r="A512" t="str">
        <f t="shared" si="9"/>
        <v>0606024</v>
      </c>
      <c r="B512" s="1">
        <v>4</v>
      </c>
      <c r="C512">
        <v>170</v>
      </c>
      <c r="D512">
        <v>170</v>
      </c>
      <c r="E512" s="1" t="s">
        <v>406</v>
      </c>
      <c r="H512">
        <f>IF('Раздел 4'!W32&gt;='Раздел 4'!Y32,0,1)</f>
        <v>0</v>
      </c>
    </row>
    <row r="513" spans="1:8" ht="12.75">
      <c r="A513" t="str">
        <f t="shared" si="9"/>
        <v>0606024</v>
      </c>
      <c r="B513" s="1">
        <v>4</v>
      </c>
      <c r="C513">
        <v>171</v>
      </c>
      <c r="D513">
        <v>171</v>
      </c>
      <c r="E513" s="1" t="s">
        <v>407</v>
      </c>
      <c r="H513">
        <f>IF('Раздел 4'!W33&gt;='Раздел 4'!Y33,0,1)</f>
        <v>0</v>
      </c>
    </row>
    <row r="514" spans="1:8" ht="12.75">
      <c r="A514" t="str">
        <f t="shared" si="9"/>
        <v>0606024</v>
      </c>
      <c r="B514" s="1">
        <v>4</v>
      </c>
      <c r="C514">
        <v>172</v>
      </c>
      <c r="D514">
        <v>172</v>
      </c>
      <c r="E514" s="1" t="s">
        <v>408</v>
      </c>
      <c r="H514">
        <f>IF('Раздел 4'!W34&gt;='Раздел 4'!Y34,0,1)</f>
        <v>0</v>
      </c>
    </row>
    <row r="515" spans="1:8" ht="12.75">
      <c r="A515" t="str">
        <f t="shared" si="9"/>
        <v>0606024</v>
      </c>
      <c r="B515" s="1">
        <v>4</v>
      </c>
      <c r="C515">
        <v>173</v>
      </c>
      <c r="D515">
        <v>173</v>
      </c>
      <c r="E515" s="1" t="s">
        <v>409</v>
      </c>
      <c r="H515">
        <f>IF('Раздел 4'!W35&gt;='Раздел 4'!Y35,0,1)</f>
        <v>0</v>
      </c>
    </row>
    <row r="516" spans="1:8" ht="12.75">
      <c r="A516" t="str">
        <f t="shared" si="9"/>
        <v>0606024</v>
      </c>
      <c r="B516" s="1">
        <v>4</v>
      </c>
      <c r="C516">
        <v>174</v>
      </c>
      <c r="D516">
        <v>174</v>
      </c>
      <c r="E516" s="1" t="s">
        <v>410</v>
      </c>
      <c r="H516">
        <f>IF('Раздел 4'!W36&gt;='Раздел 4'!Y36,0,1)</f>
        <v>0</v>
      </c>
    </row>
    <row r="517" spans="1:8" ht="12.75">
      <c r="A517" t="str">
        <f t="shared" si="9"/>
        <v>0606024</v>
      </c>
      <c r="B517" s="1">
        <v>4</v>
      </c>
      <c r="C517">
        <v>175</v>
      </c>
      <c r="D517">
        <v>175</v>
      </c>
      <c r="E517" s="1" t="s">
        <v>411</v>
      </c>
      <c r="H517">
        <f>IF('Раздел 4'!W37&gt;='Раздел 4'!Y37,0,1)</f>
        <v>0</v>
      </c>
    </row>
    <row r="518" spans="1:8" ht="12.75">
      <c r="A518" t="str">
        <f t="shared" si="9"/>
        <v>0606024</v>
      </c>
      <c r="B518" s="1">
        <v>4</v>
      </c>
      <c r="C518">
        <v>176</v>
      </c>
      <c r="D518">
        <v>176</v>
      </c>
      <c r="E518" s="1" t="s">
        <v>412</v>
      </c>
      <c r="H518">
        <f>IF('Раздел 4'!W38&gt;='Раздел 4'!Y38,0,1)</f>
        <v>0</v>
      </c>
    </row>
    <row r="519" spans="1:8" ht="12.75">
      <c r="A519" t="str">
        <f t="shared" si="9"/>
        <v>0606024</v>
      </c>
      <c r="B519" s="1">
        <v>4</v>
      </c>
      <c r="C519">
        <v>177</v>
      </c>
      <c r="D519">
        <v>177</v>
      </c>
      <c r="E519" s="1" t="s">
        <v>413</v>
      </c>
      <c r="H519">
        <f>IF('Раздел 4'!X21&gt;='Раздел 4'!Z21,0,1)</f>
        <v>0</v>
      </c>
    </row>
    <row r="520" spans="1:8" ht="12.75">
      <c r="A520" t="str">
        <f t="shared" si="9"/>
        <v>0606024</v>
      </c>
      <c r="B520" s="1">
        <v>4</v>
      </c>
      <c r="C520">
        <v>178</v>
      </c>
      <c r="D520">
        <v>178</v>
      </c>
      <c r="E520" s="1" t="s">
        <v>414</v>
      </c>
      <c r="H520">
        <f>IF('Раздел 4'!X22&gt;='Раздел 4'!Z22,0,1)</f>
        <v>0</v>
      </c>
    </row>
    <row r="521" spans="1:8" ht="12.75">
      <c r="A521" t="str">
        <f t="shared" si="9"/>
        <v>0606024</v>
      </c>
      <c r="B521" s="1">
        <v>4</v>
      </c>
      <c r="C521">
        <v>179</v>
      </c>
      <c r="D521">
        <v>179</v>
      </c>
      <c r="E521" s="1" t="s">
        <v>415</v>
      </c>
      <c r="H521">
        <f>IF('Раздел 4'!X23&gt;='Раздел 4'!Z23,0,1)</f>
        <v>0</v>
      </c>
    </row>
    <row r="522" spans="1:8" ht="12.75">
      <c r="A522" t="str">
        <f t="shared" si="9"/>
        <v>0606024</v>
      </c>
      <c r="B522" s="1">
        <v>4</v>
      </c>
      <c r="C522">
        <v>180</v>
      </c>
      <c r="D522">
        <v>180</v>
      </c>
      <c r="E522" s="1" t="s">
        <v>416</v>
      </c>
      <c r="H522">
        <f>IF('Раздел 4'!X24&gt;='Раздел 4'!Z24,0,1)</f>
        <v>0</v>
      </c>
    </row>
    <row r="523" spans="1:8" ht="12.75">
      <c r="A523" t="str">
        <f t="shared" si="9"/>
        <v>0606024</v>
      </c>
      <c r="B523" s="1">
        <v>4</v>
      </c>
      <c r="C523">
        <v>181</v>
      </c>
      <c r="D523">
        <v>181</v>
      </c>
      <c r="E523" s="1" t="s">
        <v>417</v>
      </c>
      <c r="H523">
        <f>IF('Раздел 4'!X25&gt;='Раздел 4'!Z25,0,1)</f>
        <v>0</v>
      </c>
    </row>
    <row r="524" spans="1:8" ht="12.75">
      <c r="A524" t="str">
        <f t="shared" si="9"/>
        <v>0606024</v>
      </c>
      <c r="B524" s="1">
        <v>4</v>
      </c>
      <c r="C524">
        <v>182</v>
      </c>
      <c r="D524">
        <v>182</v>
      </c>
      <c r="E524" s="1" t="s">
        <v>418</v>
      </c>
      <c r="H524">
        <f>IF('Раздел 4'!X26&gt;='Раздел 4'!Z26,0,1)</f>
        <v>0</v>
      </c>
    </row>
    <row r="525" spans="1:8" ht="12.75">
      <c r="A525" t="str">
        <f t="shared" si="9"/>
        <v>0606024</v>
      </c>
      <c r="B525" s="1">
        <v>4</v>
      </c>
      <c r="C525">
        <v>183</v>
      </c>
      <c r="D525">
        <v>183</v>
      </c>
      <c r="E525" s="1" t="s">
        <v>419</v>
      </c>
      <c r="H525">
        <f>IF('Раздел 4'!X27&gt;='Раздел 4'!Z27,0,1)</f>
        <v>0</v>
      </c>
    </row>
    <row r="526" spans="1:8" ht="12.75">
      <c r="A526" t="str">
        <f t="shared" si="9"/>
        <v>0606024</v>
      </c>
      <c r="B526" s="1">
        <v>4</v>
      </c>
      <c r="C526">
        <v>184</v>
      </c>
      <c r="D526">
        <v>184</v>
      </c>
      <c r="E526" s="1" t="s">
        <v>420</v>
      </c>
      <c r="H526">
        <f>IF('Раздел 4'!X28&gt;='Раздел 4'!Z28,0,1)</f>
        <v>0</v>
      </c>
    </row>
    <row r="527" spans="1:8" ht="12.75">
      <c r="A527" t="str">
        <f t="shared" si="9"/>
        <v>0606024</v>
      </c>
      <c r="B527" s="1">
        <v>4</v>
      </c>
      <c r="C527">
        <v>185</v>
      </c>
      <c r="D527">
        <v>185</v>
      </c>
      <c r="E527" s="1" t="s">
        <v>421</v>
      </c>
      <c r="H527">
        <f>IF('Раздел 4'!X29&gt;='Раздел 4'!Z29,0,1)</f>
        <v>0</v>
      </c>
    </row>
    <row r="528" spans="1:8" ht="12.75">
      <c r="A528" t="str">
        <f t="shared" si="9"/>
        <v>0606024</v>
      </c>
      <c r="B528" s="1">
        <v>4</v>
      </c>
      <c r="C528">
        <v>186</v>
      </c>
      <c r="D528">
        <v>186</v>
      </c>
      <c r="E528" s="1" t="s">
        <v>422</v>
      </c>
      <c r="H528">
        <f>IF('Раздел 4'!X30&gt;='Раздел 4'!Z30,0,1)</f>
        <v>0</v>
      </c>
    </row>
    <row r="529" spans="1:8" ht="12.75">
      <c r="A529" t="str">
        <f t="shared" si="9"/>
        <v>0606024</v>
      </c>
      <c r="B529" s="1">
        <v>4</v>
      </c>
      <c r="C529">
        <v>187</v>
      </c>
      <c r="D529">
        <v>187</v>
      </c>
      <c r="E529" s="1" t="s">
        <v>423</v>
      </c>
      <c r="H529">
        <f>IF('Раздел 4'!X31&gt;='Раздел 4'!Z31,0,1)</f>
        <v>0</v>
      </c>
    </row>
    <row r="530" spans="1:8" ht="12.75">
      <c r="A530" t="str">
        <f t="shared" si="9"/>
        <v>0606024</v>
      </c>
      <c r="B530" s="1">
        <v>4</v>
      </c>
      <c r="C530">
        <v>188</v>
      </c>
      <c r="D530">
        <v>188</v>
      </c>
      <c r="E530" s="1" t="s">
        <v>424</v>
      </c>
      <c r="H530">
        <f>IF('Раздел 4'!X32&gt;='Раздел 4'!Z32,0,1)</f>
        <v>0</v>
      </c>
    </row>
    <row r="531" spans="1:8" ht="12.75">
      <c r="A531" t="str">
        <f t="shared" si="9"/>
        <v>0606024</v>
      </c>
      <c r="B531" s="1">
        <v>4</v>
      </c>
      <c r="C531">
        <v>189</v>
      </c>
      <c r="D531">
        <v>189</v>
      </c>
      <c r="E531" s="1" t="s">
        <v>425</v>
      </c>
      <c r="H531">
        <f>IF('Раздел 4'!X33&gt;='Раздел 4'!Z33,0,1)</f>
        <v>0</v>
      </c>
    </row>
    <row r="532" spans="1:8" ht="12.75">
      <c r="A532" t="str">
        <f t="shared" si="9"/>
        <v>0606024</v>
      </c>
      <c r="B532" s="1">
        <v>4</v>
      </c>
      <c r="C532">
        <v>190</v>
      </c>
      <c r="D532">
        <v>190</v>
      </c>
      <c r="E532" s="1" t="s">
        <v>426</v>
      </c>
      <c r="H532">
        <f>IF('Раздел 4'!X34&gt;='Раздел 4'!Z34,0,1)</f>
        <v>0</v>
      </c>
    </row>
    <row r="533" spans="1:8" ht="12.75">
      <c r="A533" t="str">
        <f t="shared" si="9"/>
        <v>0606024</v>
      </c>
      <c r="B533" s="1">
        <v>4</v>
      </c>
      <c r="C533">
        <v>191</v>
      </c>
      <c r="D533">
        <v>191</v>
      </c>
      <c r="E533" s="1" t="s">
        <v>427</v>
      </c>
      <c r="H533">
        <f>IF('Раздел 4'!X35&gt;='Раздел 4'!Z35,0,1)</f>
        <v>0</v>
      </c>
    </row>
    <row r="534" spans="1:8" ht="12.75">
      <c r="A534" t="str">
        <f t="shared" si="9"/>
        <v>0606024</v>
      </c>
      <c r="B534" s="1">
        <v>4</v>
      </c>
      <c r="C534">
        <v>192</v>
      </c>
      <c r="D534">
        <v>192</v>
      </c>
      <c r="E534" s="1" t="s">
        <v>428</v>
      </c>
      <c r="H534">
        <f>IF('Раздел 4'!X36&gt;='Раздел 4'!Z36,0,1)</f>
        <v>0</v>
      </c>
    </row>
    <row r="535" spans="1:8" ht="12.75">
      <c r="A535" t="str">
        <f t="shared" si="9"/>
        <v>0606024</v>
      </c>
      <c r="B535" s="1">
        <v>4</v>
      </c>
      <c r="C535">
        <v>193</v>
      </c>
      <c r="D535">
        <v>193</v>
      </c>
      <c r="E535" s="1" t="s">
        <v>429</v>
      </c>
      <c r="H535">
        <f>IF('Раздел 4'!X37&gt;='Раздел 4'!Z37,0,1)</f>
        <v>0</v>
      </c>
    </row>
    <row r="536" spans="1:8" ht="12.75">
      <c r="A536" t="str">
        <f t="shared" si="9"/>
        <v>0606024</v>
      </c>
      <c r="B536" s="1">
        <v>4</v>
      </c>
      <c r="C536">
        <v>194</v>
      </c>
      <c r="D536">
        <v>194</v>
      </c>
      <c r="E536" s="1" t="s">
        <v>430</v>
      </c>
      <c r="H536">
        <f>IF('Раздел 4'!X38&gt;='Раздел 4'!Z38,0,1)</f>
        <v>0</v>
      </c>
    </row>
    <row r="537" spans="1:8" ht="12.75">
      <c r="A537" t="str">
        <f t="shared" si="9"/>
        <v>0606024</v>
      </c>
      <c r="B537" s="1">
        <v>4</v>
      </c>
      <c r="C537">
        <v>195</v>
      </c>
      <c r="D537">
        <v>195</v>
      </c>
      <c r="E537" s="1" t="s">
        <v>431</v>
      </c>
      <c r="H537">
        <f>IF('Раздел 4'!Y21&gt;='Раздел 4'!Z21,0,1)</f>
        <v>0</v>
      </c>
    </row>
    <row r="538" spans="1:8" ht="12.75">
      <c r="A538" t="str">
        <f t="shared" si="9"/>
        <v>0606024</v>
      </c>
      <c r="B538" s="1">
        <v>4</v>
      </c>
      <c r="C538">
        <v>196</v>
      </c>
      <c r="D538">
        <v>196</v>
      </c>
      <c r="E538" s="1" t="s">
        <v>432</v>
      </c>
      <c r="H538">
        <f>IF('Раздел 4'!Y22&gt;='Раздел 4'!Z22,0,1)</f>
        <v>0</v>
      </c>
    </row>
    <row r="539" spans="1:8" ht="12.75">
      <c r="A539" t="str">
        <f t="shared" si="9"/>
        <v>0606024</v>
      </c>
      <c r="B539" s="1">
        <v>4</v>
      </c>
      <c r="C539">
        <v>197</v>
      </c>
      <c r="D539">
        <v>197</v>
      </c>
      <c r="E539" s="1" t="s">
        <v>433</v>
      </c>
      <c r="H539">
        <f>IF('Раздел 4'!Y23&gt;='Раздел 4'!Z23,0,1)</f>
        <v>0</v>
      </c>
    </row>
    <row r="540" spans="1:8" ht="12.75">
      <c r="A540" t="str">
        <f t="shared" si="9"/>
        <v>0606024</v>
      </c>
      <c r="B540" s="1">
        <v>4</v>
      </c>
      <c r="C540">
        <v>198</v>
      </c>
      <c r="D540">
        <v>198</v>
      </c>
      <c r="E540" s="1" t="s">
        <v>434</v>
      </c>
      <c r="H540">
        <f>IF('Раздел 4'!Y24&gt;='Раздел 4'!Z24,0,1)</f>
        <v>0</v>
      </c>
    </row>
    <row r="541" spans="1:8" ht="12.75">
      <c r="A541" t="str">
        <f t="shared" si="9"/>
        <v>0606024</v>
      </c>
      <c r="B541" s="1">
        <v>4</v>
      </c>
      <c r="C541">
        <v>199</v>
      </c>
      <c r="D541">
        <v>199</v>
      </c>
      <c r="E541" s="1" t="s">
        <v>435</v>
      </c>
      <c r="H541">
        <f>IF('Раздел 4'!Y25&gt;='Раздел 4'!Z25,0,1)</f>
        <v>0</v>
      </c>
    </row>
    <row r="542" spans="1:8" ht="12.75">
      <c r="A542" t="str">
        <f t="shared" si="9"/>
        <v>0606024</v>
      </c>
      <c r="B542" s="1">
        <v>4</v>
      </c>
      <c r="C542">
        <v>200</v>
      </c>
      <c r="D542">
        <v>200</v>
      </c>
      <c r="E542" s="1" t="s">
        <v>436</v>
      </c>
      <c r="H542">
        <f>IF('Раздел 4'!Y26&gt;='Раздел 4'!Z26,0,1)</f>
        <v>0</v>
      </c>
    </row>
    <row r="543" spans="1:8" ht="12.75">
      <c r="A543" t="str">
        <f t="shared" si="9"/>
        <v>0606024</v>
      </c>
      <c r="B543" s="1">
        <v>4</v>
      </c>
      <c r="C543">
        <v>201</v>
      </c>
      <c r="D543">
        <v>201</v>
      </c>
      <c r="E543" s="1" t="s">
        <v>437</v>
      </c>
      <c r="H543">
        <f>IF('Раздел 4'!Y27&gt;='Раздел 4'!Z27,0,1)</f>
        <v>0</v>
      </c>
    </row>
    <row r="544" spans="1:8" ht="12.75">
      <c r="A544" t="str">
        <f t="shared" si="9"/>
        <v>0606024</v>
      </c>
      <c r="B544" s="1">
        <v>4</v>
      </c>
      <c r="C544">
        <v>202</v>
      </c>
      <c r="D544">
        <v>202</v>
      </c>
      <c r="E544" s="1" t="s">
        <v>438</v>
      </c>
      <c r="H544">
        <f>IF('Раздел 4'!Y28&gt;='Раздел 4'!Z28,0,1)</f>
        <v>0</v>
      </c>
    </row>
    <row r="545" spans="1:8" ht="12.75">
      <c r="A545" t="str">
        <f aca="true" t="shared" si="10" ref="A545:A554">P_3</f>
        <v>0606024</v>
      </c>
      <c r="B545" s="1">
        <v>4</v>
      </c>
      <c r="C545">
        <v>203</v>
      </c>
      <c r="D545">
        <v>203</v>
      </c>
      <c r="E545" s="1" t="s">
        <v>439</v>
      </c>
      <c r="H545">
        <f>IF('Раздел 4'!Y29&gt;='Раздел 4'!Z29,0,1)</f>
        <v>0</v>
      </c>
    </row>
    <row r="546" spans="1:8" ht="12.75">
      <c r="A546" t="str">
        <f t="shared" si="10"/>
        <v>0606024</v>
      </c>
      <c r="B546" s="1">
        <v>4</v>
      </c>
      <c r="C546">
        <v>204</v>
      </c>
      <c r="D546">
        <v>204</v>
      </c>
      <c r="E546" s="1" t="s">
        <v>440</v>
      </c>
      <c r="H546">
        <f>IF('Раздел 4'!Y30&gt;='Раздел 4'!Z30,0,1)</f>
        <v>0</v>
      </c>
    </row>
    <row r="547" spans="1:8" ht="12.75">
      <c r="A547" t="str">
        <f t="shared" si="10"/>
        <v>0606024</v>
      </c>
      <c r="B547" s="1">
        <v>4</v>
      </c>
      <c r="C547">
        <v>205</v>
      </c>
      <c r="D547">
        <v>205</v>
      </c>
      <c r="E547" s="1" t="s">
        <v>441</v>
      </c>
      <c r="H547">
        <f>IF('Раздел 4'!Y31&gt;='Раздел 4'!Z31,0,1)</f>
        <v>0</v>
      </c>
    </row>
    <row r="548" spans="1:8" ht="12.75">
      <c r="A548" t="str">
        <f t="shared" si="10"/>
        <v>0606024</v>
      </c>
      <c r="B548" s="1">
        <v>4</v>
      </c>
      <c r="C548">
        <v>206</v>
      </c>
      <c r="D548">
        <v>206</v>
      </c>
      <c r="E548" s="1" t="s">
        <v>442</v>
      </c>
      <c r="H548">
        <f>IF('Раздел 4'!Y32&gt;='Раздел 4'!Z32,0,1)</f>
        <v>0</v>
      </c>
    </row>
    <row r="549" spans="1:8" ht="12.75">
      <c r="A549" t="str">
        <f t="shared" si="10"/>
        <v>0606024</v>
      </c>
      <c r="B549" s="1">
        <v>4</v>
      </c>
      <c r="C549">
        <v>207</v>
      </c>
      <c r="D549">
        <v>207</v>
      </c>
      <c r="E549" s="1" t="s">
        <v>443</v>
      </c>
      <c r="H549">
        <f>IF('Раздел 4'!Y33&gt;='Раздел 4'!Z33,0,1)</f>
        <v>0</v>
      </c>
    </row>
    <row r="550" spans="1:8" ht="12.75">
      <c r="A550" t="str">
        <f t="shared" si="10"/>
        <v>0606024</v>
      </c>
      <c r="B550" s="1">
        <v>4</v>
      </c>
      <c r="C550">
        <v>208</v>
      </c>
      <c r="D550">
        <v>208</v>
      </c>
      <c r="E550" s="1" t="s">
        <v>444</v>
      </c>
      <c r="H550">
        <f>IF('Раздел 4'!Y34&gt;='Раздел 4'!Z34,0,1)</f>
        <v>0</v>
      </c>
    </row>
    <row r="551" spans="1:8" ht="12.75">
      <c r="A551" t="str">
        <f t="shared" si="10"/>
        <v>0606024</v>
      </c>
      <c r="B551" s="1">
        <v>4</v>
      </c>
      <c r="C551">
        <v>209</v>
      </c>
      <c r="D551">
        <v>209</v>
      </c>
      <c r="E551" s="1" t="s">
        <v>445</v>
      </c>
      <c r="H551">
        <f>IF('Раздел 4'!Y35&gt;='Раздел 4'!Z35,0,1)</f>
        <v>0</v>
      </c>
    </row>
    <row r="552" spans="1:8" ht="12.75">
      <c r="A552" t="str">
        <f t="shared" si="10"/>
        <v>0606024</v>
      </c>
      <c r="B552" s="1">
        <v>4</v>
      </c>
      <c r="C552">
        <v>210</v>
      </c>
      <c r="D552">
        <v>210</v>
      </c>
      <c r="E552" s="1" t="s">
        <v>446</v>
      </c>
      <c r="H552">
        <f>IF('Раздел 4'!Y36&gt;='Раздел 4'!Z36,0,1)</f>
        <v>0</v>
      </c>
    </row>
    <row r="553" spans="1:8" ht="12.75">
      <c r="A553" t="str">
        <f t="shared" si="10"/>
        <v>0606024</v>
      </c>
      <c r="B553" s="1">
        <v>4</v>
      </c>
      <c r="C553">
        <v>211</v>
      </c>
      <c r="D553">
        <v>211</v>
      </c>
      <c r="E553" s="1" t="s">
        <v>447</v>
      </c>
      <c r="H553">
        <f>IF('Раздел 4'!Y37&gt;='Раздел 4'!Z37,0,1)</f>
        <v>0</v>
      </c>
    </row>
    <row r="554" spans="1:8" ht="12.75">
      <c r="A554" t="str">
        <f t="shared" si="10"/>
        <v>0606024</v>
      </c>
      <c r="B554" s="1">
        <v>4</v>
      </c>
      <c r="C554">
        <v>212</v>
      </c>
      <c r="D554">
        <v>212</v>
      </c>
      <c r="E554" s="1" t="s">
        <v>448</v>
      </c>
      <c r="H554">
        <f>IF('Раздел 4'!Y38&gt;='Раздел 4'!Z38,0,1)</f>
        <v>0</v>
      </c>
    </row>
    <row r="555" spans="1:8" ht="12.75">
      <c r="A555" s="39" t="str">
        <f>P_3</f>
        <v>0606024</v>
      </c>
      <c r="B555" s="39">
        <v>5</v>
      </c>
      <c r="C555" s="39">
        <v>0</v>
      </c>
      <c r="D555" s="39">
        <v>0</v>
      </c>
      <c r="E555" s="39" t="str">
        <f>CONCATENATE("Количество ошибок в разделе 5: ",H555)</f>
        <v>Количество ошибок в разделе 5: 0</v>
      </c>
      <c r="F555" s="39"/>
      <c r="G555" s="39"/>
      <c r="H555" s="39">
        <f>SUM(H556:H590)</f>
        <v>0</v>
      </c>
    </row>
    <row r="556" spans="1:8" ht="12.75">
      <c r="A556" t="str">
        <f aca="true" t="shared" si="11" ref="A556:A590">P_3</f>
        <v>0606024</v>
      </c>
      <c r="B556" s="1">
        <v>5</v>
      </c>
      <c r="C556">
        <v>1</v>
      </c>
      <c r="D556" s="1">
        <v>1</v>
      </c>
      <c r="E556" s="1" t="s">
        <v>449</v>
      </c>
      <c r="H556">
        <f>IF('Раздел 5'!P21=SUM('Раздел 5'!P22:P35),0,1)</f>
        <v>0</v>
      </c>
    </row>
    <row r="557" spans="1:8" ht="12.75">
      <c r="A557" t="str">
        <f t="shared" si="11"/>
        <v>0606024</v>
      </c>
      <c r="B557" s="1">
        <v>5</v>
      </c>
      <c r="C557">
        <v>2</v>
      </c>
      <c r="D557" s="1">
        <v>2</v>
      </c>
      <c r="E557" s="1" t="s">
        <v>450</v>
      </c>
      <c r="H557">
        <f>IF('Раздел 5'!Q21=SUM('Раздел 5'!Q22:Q35),0,1)</f>
        <v>0</v>
      </c>
    </row>
    <row r="558" spans="1:8" ht="12.75">
      <c r="A558" t="str">
        <f t="shared" si="11"/>
        <v>0606024</v>
      </c>
      <c r="B558" s="1">
        <v>5</v>
      </c>
      <c r="C558">
        <v>3</v>
      </c>
      <c r="D558" s="1">
        <v>3</v>
      </c>
      <c r="E558" s="1" t="s">
        <v>451</v>
      </c>
      <c r="H558">
        <f>IF('Раздел 5'!R21=SUM('Раздел 5'!R22:R35),0,1)</f>
        <v>0</v>
      </c>
    </row>
    <row r="559" spans="1:8" ht="12.75">
      <c r="A559" t="str">
        <f t="shared" si="11"/>
        <v>0606024</v>
      </c>
      <c r="B559" s="1">
        <v>5</v>
      </c>
      <c r="C559">
        <v>4</v>
      </c>
      <c r="D559" s="1">
        <v>4</v>
      </c>
      <c r="E559" s="1" t="s">
        <v>452</v>
      </c>
      <c r="H559">
        <f>IF('Раздел 5'!S21=SUM('Раздел 5'!S22:S35),0,1)</f>
        <v>0</v>
      </c>
    </row>
    <row r="560" spans="1:8" ht="12.75">
      <c r="A560" t="str">
        <f t="shared" si="11"/>
        <v>0606024</v>
      </c>
      <c r="B560" s="1">
        <v>5</v>
      </c>
      <c r="C560">
        <v>5</v>
      </c>
      <c r="D560" s="1">
        <v>5</v>
      </c>
      <c r="E560" s="1" t="s">
        <v>453</v>
      </c>
      <c r="H560">
        <f>IF('Раздел 5'!T21=SUM('Раздел 5'!T22:T35),0,1)</f>
        <v>0</v>
      </c>
    </row>
    <row r="561" spans="1:8" ht="12.75">
      <c r="A561" t="str">
        <f t="shared" si="11"/>
        <v>0606024</v>
      </c>
      <c r="B561" s="1">
        <v>5</v>
      </c>
      <c r="C561">
        <v>6</v>
      </c>
      <c r="D561" s="1">
        <v>6</v>
      </c>
      <c r="E561" s="1" t="s">
        <v>454</v>
      </c>
      <c r="H561">
        <f>IF('Раздел 5'!P21&gt;='Раздел 5'!Q21,0,1)</f>
        <v>0</v>
      </c>
    </row>
    <row r="562" spans="1:8" ht="12.75">
      <c r="A562" t="str">
        <f t="shared" si="11"/>
        <v>0606024</v>
      </c>
      <c r="B562" s="1">
        <v>5</v>
      </c>
      <c r="C562">
        <v>7</v>
      </c>
      <c r="D562" s="1">
        <v>7</v>
      </c>
      <c r="E562" s="1" t="s">
        <v>455</v>
      </c>
      <c r="H562">
        <f>IF('Раздел 5'!P22&gt;='Раздел 5'!Q22,0,1)</f>
        <v>0</v>
      </c>
    </row>
    <row r="563" spans="1:8" ht="12.75">
      <c r="A563" t="str">
        <f t="shared" si="11"/>
        <v>0606024</v>
      </c>
      <c r="B563" s="1">
        <v>5</v>
      </c>
      <c r="C563">
        <v>8</v>
      </c>
      <c r="D563" s="1">
        <v>8</v>
      </c>
      <c r="E563" s="1" t="s">
        <v>456</v>
      </c>
      <c r="H563">
        <f>IF('Раздел 5'!P23&gt;='Раздел 5'!Q23,0,1)</f>
        <v>0</v>
      </c>
    </row>
    <row r="564" spans="1:8" ht="12.75">
      <c r="A564" t="str">
        <f t="shared" si="11"/>
        <v>0606024</v>
      </c>
      <c r="B564" s="1">
        <v>5</v>
      </c>
      <c r="C564">
        <v>9</v>
      </c>
      <c r="D564" s="1">
        <v>9</v>
      </c>
      <c r="E564" s="1" t="s">
        <v>457</v>
      </c>
      <c r="H564">
        <f>IF('Раздел 5'!P24&gt;='Раздел 5'!Q24,0,1)</f>
        <v>0</v>
      </c>
    </row>
    <row r="565" spans="1:8" ht="12.75">
      <c r="A565" t="str">
        <f t="shared" si="11"/>
        <v>0606024</v>
      </c>
      <c r="B565" s="1">
        <v>5</v>
      </c>
      <c r="C565">
        <v>10</v>
      </c>
      <c r="D565" s="1">
        <v>10</v>
      </c>
      <c r="E565" s="1" t="s">
        <v>458</v>
      </c>
      <c r="H565">
        <f>IF('Раздел 5'!P25&gt;='Раздел 5'!Q25,0,1)</f>
        <v>0</v>
      </c>
    </row>
    <row r="566" spans="1:8" ht="12.75">
      <c r="A566" t="str">
        <f t="shared" si="11"/>
        <v>0606024</v>
      </c>
      <c r="B566" s="1">
        <v>5</v>
      </c>
      <c r="C566">
        <v>11</v>
      </c>
      <c r="D566" s="1">
        <v>11</v>
      </c>
      <c r="E566" s="1" t="s">
        <v>459</v>
      </c>
      <c r="H566">
        <f>IF('Раздел 5'!P26&gt;='Раздел 5'!Q26,0,1)</f>
        <v>0</v>
      </c>
    </row>
    <row r="567" spans="1:8" ht="12.75">
      <c r="A567" t="str">
        <f t="shared" si="11"/>
        <v>0606024</v>
      </c>
      <c r="B567" s="1">
        <v>5</v>
      </c>
      <c r="C567">
        <v>12</v>
      </c>
      <c r="D567" s="1">
        <v>12</v>
      </c>
      <c r="E567" s="1" t="s">
        <v>460</v>
      </c>
      <c r="H567">
        <f>IF('Раздел 5'!P27&gt;='Раздел 5'!Q27,0,1)</f>
        <v>0</v>
      </c>
    </row>
    <row r="568" spans="1:8" ht="12.75">
      <c r="A568" t="str">
        <f t="shared" si="11"/>
        <v>0606024</v>
      </c>
      <c r="B568" s="1">
        <v>5</v>
      </c>
      <c r="C568">
        <v>13</v>
      </c>
      <c r="D568" s="1">
        <v>13</v>
      </c>
      <c r="E568" s="1" t="s">
        <v>461</v>
      </c>
      <c r="H568">
        <f>IF('Раздел 5'!P28&gt;='Раздел 5'!Q28,0,1)</f>
        <v>0</v>
      </c>
    </row>
    <row r="569" spans="1:8" ht="12.75">
      <c r="A569" t="str">
        <f t="shared" si="11"/>
        <v>0606024</v>
      </c>
      <c r="B569" s="1">
        <v>5</v>
      </c>
      <c r="C569">
        <v>14</v>
      </c>
      <c r="D569" s="1">
        <v>14</v>
      </c>
      <c r="E569" s="1" t="s">
        <v>462</v>
      </c>
      <c r="H569">
        <f>IF('Раздел 5'!P29&gt;='Раздел 5'!Q29,0,1)</f>
        <v>0</v>
      </c>
    </row>
    <row r="570" spans="1:8" ht="12.75">
      <c r="A570" t="str">
        <f t="shared" si="11"/>
        <v>0606024</v>
      </c>
      <c r="B570" s="1">
        <v>5</v>
      </c>
      <c r="C570">
        <v>15</v>
      </c>
      <c r="D570" s="1">
        <v>15</v>
      </c>
      <c r="E570" s="1" t="s">
        <v>463</v>
      </c>
      <c r="H570">
        <f>IF('Раздел 5'!P30&gt;='Раздел 5'!Q30,0,1)</f>
        <v>0</v>
      </c>
    </row>
    <row r="571" spans="1:8" ht="12.75">
      <c r="A571" t="str">
        <f t="shared" si="11"/>
        <v>0606024</v>
      </c>
      <c r="B571" s="1">
        <v>5</v>
      </c>
      <c r="C571">
        <v>16</v>
      </c>
      <c r="D571" s="1">
        <v>16</v>
      </c>
      <c r="E571" s="1" t="s">
        <v>464</v>
      </c>
      <c r="H571">
        <f>IF('Раздел 5'!P31&gt;='Раздел 5'!Q31,0,1)</f>
        <v>0</v>
      </c>
    </row>
    <row r="572" spans="1:8" ht="12.75">
      <c r="A572" t="str">
        <f t="shared" si="11"/>
        <v>0606024</v>
      </c>
      <c r="B572" s="1">
        <v>5</v>
      </c>
      <c r="C572">
        <v>17</v>
      </c>
      <c r="D572" s="1">
        <v>17</v>
      </c>
      <c r="E572" s="1" t="s">
        <v>465</v>
      </c>
      <c r="H572">
        <f>IF('Раздел 5'!P32&gt;='Раздел 5'!Q32,0,1)</f>
        <v>0</v>
      </c>
    </row>
    <row r="573" spans="1:8" ht="12.75">
      <c r="A573" t="str">
        <f t="shared" si="11"/>
        <v>0606024</v>
      </c>
      <c r="B573" s="1">
        <v>5</v>
      </c>
      <c r="C573">
        <v>18</v>
      </c>
      <c r="D573" s="1">
        <v>18</v>
      </c>
      <c r="E573" s="1" t="s">
        <v>466</v>
      </c>
      <c r="H573">
        <f>IF('Раздел 5'!P33&gt;='Раздел 5'!Q33,0,1)</f>
        <v>0</v>
      </c>
    </row>
    <row r="574" spans="1:8" ht="12.75">
      <c r="A574" t="str">
        <f t="shared" si="11"/>
        <v>0606024</v>
      </c>
      <c r="B574" s="1">
        <v>5</v>
      </c>
      <c r="C574">
        <v>19</v>
      </c>
      <c r="D574" s="1">
        <v>19</v>
      </c>
      <c r="E574" s="1" t="s">
        <v>467</v>
      </c>
      <c r="H574">
        <f>IF('Раздел 5'!P34&gt;='Раздел 5'!Q34,0,1)</f>
        <v>0</v>
      </c>
    </row>
    <row r="575" spans="1:8" ht="12.75">
      <c r="A575" t="str">
        <f t="shared" si="11"/>
        <v>0606024</v>
      </c>
      <c r="B575" s="1">
        <v>5</v>
      </c>
      <c r="C575">
        <v>20</v>
      </c>
      <c r="D575" s="1">
        <v>20</v>
      </c>
      <c r="E575" s="1" t="s">
        <v>468</v>
      </c>
      <c r="H575">
        <f>IF('Раздел 5'!P35&gt;='Раздел 5'!Q35,0,1)</f>
        <v>0</v>
      </c>
    </row>
    <row r="576" spans="1:8" ht="12.75">
      <c r="A576" t="str">
        <f t="shared" si="11"/>
        <v>0606024</v>
      </c>
      <c r="B576" s="1">
        <v>5</v>
      </c>
      <c r="C576">
        <v>21</v>
      </c>
      <c r="D576" s="1">
        <v>21</v>
      </c>
      <c r="E576" s="1" t="s">
        <v>469</v>
      </c>
      <c r="H576">
        <f>IF('Раздел 5'!P21=SUM('Раздел 5'!R21:T21),0,1)</f>
        <v>0</v>
      </c>
    </row>
    <row r="577" spans="1:8" ht="12.75">
      <c r="A577" t="str">
        <f t="shared" si="11"/>
        <v>0606024</v>
      </c>
      <c r="B577" s="1">
        <v>5</v>
      </c>
      <c r="C577">
        <v>22</v>
      </c>
      <c r="D577" s="1">
        <v>22</v>
      </c>
      <c r="E577" s="1" t="s">
        <v>470</v>
      </c>
      <c r="H577">
        <f>IF('Раздел 5'!P22=SUM('Раздел 5'!R22:T22),0,1)</f>
        <v>0</v>
      </c>
    </row>
    <row r="578" spans="1:8" ht="12.75">
      <c r="A578" t="str">
        <f t="shared" si="11"/>
        <v>0606024</v>
      </c>
      <c r="B578" s="1">
        <v>5</v>
      </c>
      <c r="C578">
        <v>23</v>
      </c>
      <c r="D578" s="1">
        <v>23</v>
      </c>
      <c r="E578" s="1" t="s">
        <v>471</v>
      </c>
      <c r="H578">
        <f>IF('Раздел 5'!P23=SUM('Раздел 5'!R23:T23),0,1)</f>
        <v>0</v>
      </c>
    </row>
    <row r="579" spans="1:8" ht="12.75">
      <c r="A579" t="str">
        <f t="shared" si="11"/>
        <v>0606024</v>
      </c>
      <c r="B579" s="1">
        <v>5</v>
      </c>
      <c r="C579">
        <v>24</v>
      </c>
      <c r="D579" s="1">
        <v>24</v>
      </c>
      <c r="E579" s="1" t="s">
        <v>472</v>
      </c>
      <c r="H579">
        <f>IF('Раздел 5'!P24=SUM('Раздел 5'!R24:T24),0,1)</f>
        <v>0</v>
      </c>
    </row>
    <row r="580" spans="1:8" ht="12.75">
      <c r="A580" t="str">
        <f t="shared" si="11"/>
        <v>0606024</v>
      </c>
      <c r="B580" s="1">
        <v>5</v>
      </c>
      <c r="C580">
        <v>25</v>
      </c>
      <c r="D580" s="1">
        <v>25</v>
      </c>
      <c r="E580" s="1" t="s">
        <v>473</v>
      </c>
      <c r="H580">
        <f>IF('Раздел 5'!P25=SUM('Раздел 5'!R25:T25),0,1)</f>
        <v>0</v>
      </c>
    </row>
    <row r="581" spans="1:8" ht="12.75">
      <c r="A581" t="str">
        <f t="shared" si="11"/>
        <v>0606024</v>
      </c>
      <c r="B581" s="1">
        <v>5</v>
      </c>
      <c r="C581">
        <v>26</v>
      </c>
      <c r="D581" s="1">
        <v>26</v>
      </c>
      <c r="E581" s="1" t="s">
        <v>474</v>
      </c>
      <c r="H581">
        <f>IF('Раздел 5'!P26=SUM('Раздел 5'!R26:T26),0,1)</f>
        <v>0</v>
      </c>
    </row>
    <row r="582" spans="1:8" ht="12.75">
      <c r="A582" t="str">
        <f t="shared" si="11"/>
        <v>0606024</v>
      </c>
      <c r="B582" s="1">
        <v>5</v>
      </c>
      <c r="C582">
        <v>27</v>
      </c>
      <c r="D582" s="1">
        <v>27</v>
      </c>
      <c r="E582" s="1" t="s">
        <v>475</v>
      </c>
      <c r="H582">
        <f>IF('Раздел 5'!P27=SUM('Раздел 5'!R27:T27),0,1)</f>
        <v>0</v>
      </c>
    </row>
    <row r="583" spans="1:8" ht="12.75">
      <c r="A583" t="str">
        <f t="shared" si="11"/>
        <v>0606024</v>
      </c>
      <c r="B583" s="1">
        <v>5</v>
      </c>
      <c r="C583">
        <v>28</v>
      </c>
      <c r="D583" s="1">
        <v>28</v>
      </c>
      <c r="E583" s="1" t="s">
        <v>476</v>
      </c>
      <c r="H583">
        <f>IF('Раздел 5'!P28=SUM('Раздел 5'!R28:T28),0,1)</f>
        <v>0</v>
      </c>
    </row>
    <row r="584" spans="1:8" ht="12.75">
      <c r="A584" t="str">
        <f t="shared" si="11"/>
        <v>0606024</v>
      </c>
      <c r="B584" s="1">
        <v>5</v>
      </c>
      <c r="C584">
        <v>29</v>
      </c>
      <c r="D584" s="1">
        <v>29</v>
      </c>
      <c r="E584" s="1" t="s">
        <v>477</v>
      </c>
      <c r="H584">
        <f>IF('Раздел 5'!P29=SUM('Раздел 5'!R29:T29),0,1)</f>
        <v>0</v>
      </c>
    </row>
    <row r="585" spans="1:8" ht="12.75">
      <c r="A585" t="str">
        <f t="shared" si="11"/>
        <v>0606024</v>
      </c>
      <c r="B585" s="1">
        <v>5</v>
      </c>
      <c r="C585">
        <v>30</v>
      </c>
      <c r="D585" s="1">
        <v>30</v>
      </c>
      <c r="E585" s="1" t="s">
        <v>478</v>
      </c>
      <c r="H585">
        <f>IF('Раздел 5'!P30=SUM('Раздел 5'!R30:T30),0,1)</f>
        <v>0</v>
      </c>
    </row>
    <row r="586" spans="1:8" ht="12.75">
      <c r="A586" t="str">
        <f t="shared" si="11"/>
        <v>0606024</v>
      </c>
      <c r="B586" s="1">
        <v>5</v>
      </c>
      <c r="C586">
        <v>31</v>
      </c>
      <c r="D586" s="1">
        <v>31</v>
      </c>
      <c r="E586" s="1" t="s">
        <v>479</v>
      </c>
      <c r="H586">
        <f>IF('Раздел 5'!P31=SUM('Раздел 5'!R31:T31),0,1)</f>
        <v>0</v>
      </c>
    </row>
    <row r="587" spans="1:8" ht="12.75">
      <c r="A587" t="str">
        <f t="shared" si="11"/>
        <v>0606024</v>
      </c>
      <c r="B587" s="1">
        <v>5</v>
      </c>
      <c r="C587">
        <v>32</v>
      </c>
      <c r="D587" s="1">
        <v>32</v>
      </c>
      <c r="E587" s="1" t="s">
        <v>480</v>
      </c>
      <c r="H587">
        <f>IF('Раздел 5'!P32=SUM('Раздел 5'!R32:T32),0,1)</f>
        <v>0</v>
      </c>
    </row>
    <row r="588" spans="1:8" ht="12.75">
      <c r="A588" t="str">
        <f t="shared" si="11"/>
        <v>0606024</v>
      </c>
      <c r="B588" s="1">
        <v>5</v>
      </c>
      <c r="C588">
        <v>33</v>
      </c>
      <c r="D588" s="1">
        <v>33</v>
      </c>
      <c r="E588" s="1" t="s">
        <v>481</v>
      </c>
      <c r="H588">
        <f>IF('Раздел 5'!P33=SUM('Раздел 5'!R33:T33),0,1)</f>
        <v>0</v>
      </c>
    </row>
    <row r="589" spans="1:8" ht="12.75">
      <c r="A589" t="str">
        <f t="shared" si="11"/>
        <v>0606024</v>
      </c>
      <c r="B589" s="1">
        <v>5</v>
      </c>
      <c r="C589">
        <v>34</v>
      </c>
      <c r="D589" s="1">
        <v>34</v>
      </c>
      <c r="E589" s="1" t="s">
        <v>482</v>
      </c>
      <c r="H589">
        <f>IF('Раздел 5'!P34=SUM('Раздел 5'!R34:T34),0,1)</f>
        <v>0</v>
      </c>
    </row>
    <row r="590" spans="1:8" ht="12.75">
      <c r="A590" t="str">
        <f t="shared" si="11"/>
        <v>0606024</v>
      </c>
      <c r="B590" s="1">
        <v>5</v>
      </c>
      <c r="C590">
        <v>35</v>
      </c>
      <c r="D590" s="1">
        <v>35</v>
      </c>
      <c r="E590" s="1" t="s">
        <v>483</v>
      </c>
      <c r="H590">
        <f>IF('Раздел 5'!P35=SUM('Раздел 5'!R35:T35),0,1)</f>
        <v>0</v>
      </c>
    </row>
    <row r="591" spans="1:8" ht="12.75">
      <c r="A591" s="39" t="str">
        <f aca="true" t="shared" si="12" ref="A591:A622">P_3</f>
        <v>0606024</v>
      </c>
      <c r="B591" s="39">
        <v>6</v>
      </c>
      <c r="C591" s="39">
        <v>0</v>
      </c>
      <c r="D591" s="39">
        <v>0</v>
      </c>
      <c r="E591" s="39" t="str">
        <f>CONCATENATE("Количество ошибок в разделе 6: ",H591)</f>
        <v>Количество ошибок в разделе 6: 0</v>
      </c>
      <c r="F591" s="39"/>
      <c r="G591" s="39"/>
      <c r="H591" s="39">
        <f>SUM(H592:H722)</f>
        <v>0</v>
      </c>
    </row>
    <row r="592" spans="1:8" ht="12.75">
      <c r="A592" t="str">
        <f t="shared" si="12"/>
        <v>0606024</v>
      </c>
      <c r="B592" s="1">
        <v>6</v>
      </c>
      <c r="C592">
        <v>1</v>
      </c>
      <c r="D592" s="1">
        <v>1</v>
      </c>
      <c r="E592" s="1" t="s">
        <v>484</v>
      </c>
      <c r="H592">
        <f>IF('Раздел 6'!P21=SUM('Раздел 6'!P24:P27),0,1)</f>
        <v>0</v>
      </c>
    </row>
    <row r="593" spans="1:8" ht="12.75">
      <c r="A593" t="str">
        <f t="shared" si="12"/>
        <v>0606024</v>
      </c>
      <c r="B593" s="1">
        <v>6</v>
      </c>
      <c r="C593">
        <v>2</v>
      </c>
      <c r="D593" s="1">
        <v>2</v>
      </c>
      <c r="E593" s="1" t="s">
        <v>485</v>
      </c>
      <c r="H593">
        <f>IF('Раздел 6'!T21=SUM('Раздел 6'!T24:T27),0,1)</f>
        <v>0</v>
      </c>
    </row>
    <row r="594" spans="1:8" ht="12.75">
      <c r="A594" t="str">
        <f t="shared" si="12"/>
        <v>0606024</v>
      </c>
      <c r="B594" s="1">
        <v>6</v>
      </c>
      <c r="C594">
        <v>3</v>
      </c>
      <c r="D594" s="1">
        <v>3</v>
      </c>
      <c r="E594" s="1" t="s">
        <v>487</v>
      </c>
      <c r="H594">
        <f>IF('Раздел 6'!U21=SUM('Раздел 6'!U24:U27),0,1)</f>
        <v>0</v>
      </c>
    </row>
    <row r="595" spans="1:8" ht="12.75">
      <c r="A595" t="str">
        <f t="shared" si="12"/>
        <v>0606024</v>
      </c>
      <c r="B595" s="1">
        <v>6</v>
      </c>
      <c r="C595">
        <v>4</v>
      </c>
      <c r="D595" s="1">
        <v>4</v>
      </c>
      <c r="E595" s="1" t="s">
        <v>486</v>
      </c>
      <c r="H595">
        <f>IF('Раздел 6'!V21=SUM('Раздел 6'!V24:V27),0,1)</f>
        <v>0</v>
      </c>
    </row>
    <row r="596" spans="1:8" ht="12.75">
      <c r="A596" t="str">
        <f t="shared" si="12"/>
        <v>0606024</v>
      </c>
      <c r="B596" s="1">
        <v>6</v>
      </c>
      <c r="C596">
        <v>5</v>
      </c>
      <c r="D596" s="1">
        <v>5</v>
      </c>
      <c r="E596" s="1" t="s">
        <v>489</v>
      </c>
      <c r="H596">
        <f>IF('Раздел 6'!Q21=SUM('Раздел 6'!Q24:Q26),0,1)</f>
        <v>0</v>
      </c>
    </row>
    <row r="597" spans="1:8" ht="12.75">
      <c r="A597" t="str">
        <f t="shared" si="12"/>
        <v>0606024</v>
      </c>
      <c r="B597" s="1">
        <v>6</v>
      </c>
      <c r="C597">
        <v>6</v>
      </c>
      <c r="D597" s="1">
        <v>6</v>
      </c>
      <c r="E597" s="1" t="s">
        <v>488</v>
      </c>
      <c r="H597">
        <f>IF('Раздел 6'!S21=SUM('Раздел 6'!S24:S26),0,1)</f>
        <v>0</v>
      </c>
    </row>
    <row r="598" spans="1:8" ht="12.75">
      <c r="A598" t="str">
        <f t="shared" si="12"/>
        <v>0606024</v>
      </c>
      <c r="B598" s="1">
        <v>6</v>
      </c>
      <c r="C598">
        <v>7</v>
      </c>
      <c r="D598" s="1">
        <v>7</v>
      </c>
      <c r="E598" s="1" t="s">
        <v>490</v>
      </c>
      <c r="H598">
        <f>IF('Раздел 6'!R21=SUM('Раздел 6'!R26:R27),0,1)</f>
        <v>0</v>
      </c>
    </row>
    <row r="599" spans="1:8" ht="12.75">
      <c r="A599" t="str">
        <f t="shared" si="12"/>
        <v>0606024</v>
      </c>
      <c r="B599" s="1">
        <v>6</v>
      </c>
      <c r="C599">
        <v>8</v>
      </c>
      <c r="D599" s="1">
        <v>8</v>
      </c>
      <c r="E599" s="1" t="s">
        <v>491</v>
      </c>
      <c r="H599">
        <f>IF('Раздел 6'!P21=SUM('Раздел 6'!P28:P32),0,1)</f>
        <v>0</v>
      </c>
    </row>
    <row r="600" spans="1:8" ht="12.75">
      <c r="A600" t="str">
        <f t="shared" si="12"/>
        <v>0606024</v>
      </c>
      <c r="B600" s="1">
        <v>6</v>
      </c>
      <c r="C600">
        <v>9</v>
      </c>
      <c r="D600" s="1">
        <v>9</v>
      </c>
      <c r="E600" s="1" t="s">
        <v>492</v>
      </c>
      <c r="H600">
        <f>IF('Раздел 6'!Q21=SUM('Раздел 6'!Q28:Q32),0,1)</f>
        <v>0</v>
      </c>
    </row>
    <row r="601" spans="1:8" ht="12.75">
      <c r="A601" t="str">
        <f t="shared" si="12"/>
        <v>0606024</v>
      </c>
      <c r="B601" s="1">
        <v>6</v>
      </c>
      <c r="C601">
        <v>10</v>
      </c>
      <c r="D601" s="1">
        <v>10</v>
      </c>
      <c r="E601" s="1" t="s">
        <v>493</v>
      </c>
      <c r="H601">
        <f>IF('Раздел 6'!R21=SUM('Раздел 6'!R28:R32),0,1)</f>
        <v>0</v>
      </c>
    </row>
    <row r="602" spans="1:8" ht="12.75">
      <c r="A602" t="str">
        <f t="shared" si="12"/>
        <v>0606024</v>
      </c>
      <c r="B602" s="1">
        <v>6</v>
      </c>
      <c r="C602">
        <v>11</v>
      </c>
      <c r="D602" s="1">
        <v>11</v>
      </c>
      <c r="E602" s="1" t="s">
        <v>494</v>
      </c>
      <c r="H602">
        <f>IF('Раздел 6'!S21=SUM('Раздел 6'!S28:S32),0,1)</f>
        <v>0</v>
      </c>
    </row>
    <row r="603" spans="1:8" ht="12.75">
      <c r="A603" t="str">
        <f t="shared" si="12"/>
        <v>0606024</v>
      </c>
      <c r="B603" s="1">
        <v>6</v>
      </c>
      <c r="C603">
        <v>12</v>
      </c>
      <c r="D603" s="1">
        <v>12</v>
      </c>
      <c r="E603" s="1" t="s">
        <v>495</v>
      </c>
      <c r="H603">
        <f>IF('Раздел 6'!T21=SUM('Раздел 6'!T28:T32),0,1)</f>
        <v>0</v>
      </c>
    </row>
    <row r="604" spans="1:8" ht="12.75">
      <c r="A604" t="str">
        <f t="shared" si="12"/>
        <v>0606024</v>
      </c>
      <c r="B604" s="1">
        <v>6</v>
      </c>
      <c r="C604">
        <v>13</v>
      </c>
      <c r="D604" s="1">
        <v>13</v>
      </c>
      <c r="E604" s="1" t="s">
        <v>496</v>
      </c>
      <c r="H604">
        <f>IF('Раздел 6'!U21=SUM('Раздел 6'!U28:U32),0,1)</f>
        <v>0</v>
      </c>
    </row>
    <row r="605" spans="1:8" ht="12.75">
      <c r="A605" t="str">
        <f t="shared" si="12"/>
        <v>0606024</v>
      </c>
      <c r="B605" s="1">
        <v>6</v>
      </c>
      <c r="C605">
        <v>14</v>
      </c>
      <c r="D605" s="1">
        <v>14</v>
      </c>
      <c r="E605" s="1" t="s">
        <v>497</v>
      </c>
      <c r="H605">
        <f>IF('Раздел 6'!V21=SUM('Раздел 6'!V28:V32),0,1)</f>
        <v>0</v>
      </c>
    </row>
    <row r="606" spans="1:8" ht="12.75">
      <c r="A606" t="str">
        <f t="shared" si="12"/>
        <v>0606024</v>
      </c>
      <c r="B606" s="1">
        <v>6</v>
      </c>
      <c r="C606">
        <v>15</v>
      </c>
      <c r="D606" s="1">
        <v>15</v>
      </c>
      <c r="E606" s="1" t="s">
        <v>498</v>
      </c>
      <c r="H606">
        <f>IF('Раздел 6'!P21=SUM('Раздел 6'!P35:P36,'Раздел 6'!P38),0,1)</f>
        <v>0</v>
      </c>
    </row>
    <row r="607" spans="1:8" ht="12.75">
      <c r="A607" t="str">
        <f t="shared" si="12"/>
        <v>0606024</v>
      </c>
      <c r="B607" s="1">
        <v>6</v>
      </c>
      <c r="C607">
        <v>16</v>
      </c>
      <c r="D607" s="1">
        <v>16</v>
      </c>
      <c r="E607" s="1" t="s">
        <v>499</v>
      </c>
      <c r="H607">
        <f>IF('Раздел 6'!T21=SUM('Раздел 6'!T35:T36,'Раздел 6'!T38),0,1)</f>
        <v>0</v>
      </c>
    </row>
    <row r="608" spans="1:8" ht="12.75">
      <c r="A608" t="str">
        <f t="shared" si="12"/>
        <v>0606024</v>
      </c>
      <c r="B608" s="1">
        <v>6</v>
      </c>
      <c r="C608">
        <v>17</v>
      </c>
      <c r="D608" s="1">
        <v>17</v>
      </c>
      <c r="E608" s="1" t="s">
        <v>500</v>
      </c>
      <c r="H608">
        <f>IF('Раздел 6'!U21=SUM('Раздел 6'!U35:U36,'Раздел 6'!U38),0,1)</f>
        <v>0</v>
      </c>
    </row>
    <row r="609" spans="1:8" ht="12.75">
      <c r="A609" t="str">
        <f t="shared" si="12"/>
        <v>0606024</v>
      </c>
      <c r="B609" s="1">
        <v>6</v>
      </c>
      <c r="C609">
        <v>18</v>
      </c>
      <c r="D609" s="1">
        <v>18</v>
      </c>
      <c r="E609" s="1" t="s">
        <v>501</v>
      </c>
      <c r="H609">
        <f>IF('Раздел 6'!V21=SUM('Раздел 6'!V35:V36,'Раздел 6'!V38),0,1)</f>
        <v>0</v>
      </c>
    </row>
    <row r="610" spans="1:8" ht="12.75">
      <c r="A610" t="str">
        <f t="shared" si="12"/>
        <v>0606024</v>
      </c>
      <c r="B610" s="1">
        <v>6</v>
      </c>
      <c r="C610">
        <v>19</v>
      </c>
      <c r="D610" s="1">
        <v>19</v>
      </c>
      <c r="E610" s="1" t="s">
        <v>502</v>
      </c>
      <c r="H610">
        <f>IF('Раздел 6'!Q21='Раздел 6'!Q38,0,1)</f>
        <v>0</v>
      </c>
    </row>
    <row r="611" spans="1:8" ht="12.75">
      <c r="A611" t="str">
        <f t="shared" si="12"/>
        <v>0606024</v>
      </c>
      <c r="B611" s="1">
        <v>6</v>
      </c>
      <c r="C611">
        <v>20</v>
      </c>
      <c r="D611" s="1">
        <v>20</v>
      </c>
      <c r="E611" s="1" t="s">
        <v>503</v>
      </c>
      <c r="H611">
        <f>IF('Раздел 6'!R21='Раздел 6'!R36,0,1)</f>
        <v>0</v>
      </c>
    </row>
    <row r="612" spans="1:8" ht="12.75">
      <c r="A612" t="str">
        <f t="shared" si="12"/>
        <v>0606024</v>
      </c>
      <c r="B612" s="1">
        <v>6</v>
      </c>
      <c r="C612">
        <v>21</v>
      </c>
      <c r="D612" s="1">
        <v>21</v>
      </c>
      <c r="E612" s="1" t="s">
        <v>504</v>
      </c>
      <c r="H612">
        <f>IF('Раздел 6'!S21=SUM('Раздел 6'!S35:S36),0,1)</f>
        <v>0</v>
      </c>
    </row>
    <row r="613" spans="1:8" ht="12.75">
      <c r="A613" t="str">
        <f t="shared" si="12"/>
        <v>0606024</v>
      </c>
      <c r="B613" s="1">
        <v>6</v>
      </c>
      <c r="C613">
        <v>22</v>
      </c>
      <c r="D613" s="1">
        <v>22</v>
      </c>
      <c r="E613" s="1" t="s">
        <v>505</v>
      </c>
      <c r="H613">
        <f>IF('Раздел 6'!P21&gt;='Раздел 6'!P22,0,1)</f>
        <v>0</v>
      </c>
    </row>
    <row r="614" spans="1:8" ht="12.75">
      <c r="A614" t="str">
        <f t="shared" si="12"/>
        <v>0606024</v>
      </c>
      <c r="B614" s="1">
        <v>6</v>
      </c>
      <c r="C614">
        <v>23</v>
      </c>
      <c r="D614" s="1">
        <v>23</v>
      </c>
      <c r="E614" s="1" t="s">
        <v>506</v>
      </c>
      <c r="H614">
        <f>IF('Раздел 6'!Q21&gt;='Раздел 6'!Q22,0,1)</f>
        <v>0</v>
      </c>
    </row>
    <row r="615" spans="1:8" ht="12.75">
      <c r="A615" t="str">
        <f t="shared" si="12"/>
        <v>0606024</v>
      </c>
      <c r="B615" s="1">
        <v>6</v>
      </c>
      <c r="C615">
        <v>24</v>
      </c>
      <c r="D615" s="1">
        <v>24</v>
      </c>
      <c r="E615" s="1" t="s">
        <v>507</v>
      </c>
      <c r="H615">
        <f>IF('Раздел 6'!R21&gt;='Раздел 6'!R22,0,1)</f>
        <v>0</v>
      </c>
    </row>
    <row r="616" spans="1:8" ht="12.75">
      <c r="A616" t="str">
        <f t="shared" si="12"/>
        <v>0606024</v>
      </c>
      <c r="B616" s="1">
        <v>6</v>
      </c>
      <c r="C616">
        <v>25</v>
      </c>
      <c r="D616" s="1">
        <v>25</v>
      </c>
      <c r="E616" s="1" t="s">
        <v>508</v>
      </c>
      <c r="H616">
        <f>IF('Раздел 6'!S21&gt;='Раздел 6'!S22,0,1)</f>
        <v>0</v>
      </c>
    </row>
    <row r="617" spans="1:8" ht="12.75">
      <c r="A617" t="str">
        <f t="shared" si="12"/>
        <v>0606024</v>
      </c>
      <c r="B617" s="1">
        <v>6</v>
      </c>
      <c r="C617">
        <v>26</v>
      </c>
      <c r="D617" s="1">
        <v>26</v>
      </c>
      <c r="E617" s="1" t="s">
        <v>175</v>
      </c>
      <c r="H617">
        <f>IF('Раздел 6'!T21&gt;='Раздел 6'!T22,0,1)</f>
        <v>0</v>
      </c>
    </row>
    <row r="618" spans="1:8" ht="12.75">
      <c r="A618" t="str">
        <f t="shared" si="12"/>
        <v>0606024</v>
      </c>
      <c r="B618" s="1">
        <v>6</v>
      </c>
      <c r="C618">
        <v>27</v>
      </c>
      <c r="D618" s="1">
        <v>27</v>
      </c>
      <c r="E618" s="1" t="s">
        <v>509</v>
      </c>
      <c r="H618">
        <f>IF('Раздел 6'!U21&gt;='Раздел 6'!U22,0,1)</f>
        <v>0</v>
      </c>
    </row>
    <row r="619" spans="1:8" ht="12.75">
      <c r="A619" t="str">
        <f t="shared" si="12"/>
        <v>0606024</v>
      </c>
      <c r="B619" s="1">
        <v>6</v>
      </c>
      <c r="C619">
        <v>28</v>
      </c>
      <c r="D619" s="1">
        <v>28</v>
      </c>
      <c r="E619" s="1" t="s">
        <v>510</v>
      </c>
      <c r="H619">
        <f>IF('Раздел 6'!V21&gt;='Раздел 6'!V22,0,1)</f>
        <v>0</v>
      </c>
    </row>
    <row r="620" spans="1:8" ht="12.75">
      <c r="A620" t="str">
        <f t="shared" si="12"/>
        <v>0606024</v>
      </c>
      <c r="B620" s="1">
        <v>6</v>
      </c>
      <c r="C620">
        <v>29</v>
      </c>
      <c r="D620" s="1">
        <v>29</v>
      </c>
      <c r="E620" s="1" t="s">
        <v>511</v>
      </c>
      <c r="H620">
        <f>IF('Раздел 6'!P21&gt;='Раздел 6'!P23,0,1)</f>
        <v>0</v>
      </c>
    </row>
    <row r="621" spans="1:8" ht="12.75">
      <c r="A621" t="str">
        <f t="shared" si="12"/>
        <v>0606024</v>
      </c>
      <c r="B621" s="1">
        <v>6</v>
      </c>
      <c r="C621">
        <v>30</v>
      </c>
      <c r="D621" s="1">
        <v>30</v>
      </c>
      <c r="E621" s="1" t="s">
        <v>512</v>
      </c>
      <c r="H621">
        <f>IF('Раздел 6'!Q21&gt;='Раздел 6'!Q23,0,1)</f>
        <v>0</v>
      </c>
    </row>
    <row r="622" spans="1:8" ht="12.75">
      <c r="A622" t="str">
        <f t="shared" si="12"/>
        <v>0606024</v>
      </c>
      <c r="B622" s="1">
        <v>6</v>
      </c>
      <c r="C622">
        <v>31</v>
      </c>
      <c r="D622" s="1">
        <v>31</v>
      </c>
      <c r="E622" s="1" t="s">
        <v>513</v>
      </c>
      <c r="H622">
        <f>IF('Раздел 6'!R21&gt;='Раздел 6'!R23,0,1)</f>
        <v>0</v>
      </c>
    </row>
    <row r="623" spans="1:8" ht="12.75">
      <c r="A623" t="str">
        <f aca="true" t="shared" si="13" ref="A623:A654">P_3</f>
        <v>0606024</v>
      </c>
      <c r="B623" s="1">
        <v>6</v>
      </c>
      <c r="C623">
        <v>32</v>
      </c>
      <c r="D623" s="1">
        <v>32</v>
      </c>
      <c r="E623" s="1" t="s">
        <v>514</v>
      </c>
      <c r="H623">
        <f>IF('Раздел 6'!S21&gt;='Раздел 6'!S23,0,1)</f>
        <v>0</v>
      </c>
    </row>
    <row r="624" spans="1:8" ht="12.75">
      <c r="A624" t="str">
        <f t="shared" si="13"/>
        <v>0606024</v>
      </c>
      <c r="B624" s="1">
        <v>6</v>
      </c>
      <c r="C624">
        <v>33</v>
      </c>
      <c r="D624" s="1">
        <v>33</v>
      </c>
      <c r="E624" s="1" t="s">
        <v>515</v>
      </c>
      <c r="H624">
        <f>IF('Раздел 6'!T21&gt;='Раздел 6'!T23,0,1)</f>
        <v>0</v>
      </c>
    </row>
    <row r="625" spans="1:8" ht="12.75">
      <c r="A625" t="str">
        <f t="shared" si="13"/>
        <v>0606024</v>
      </c>
      <c r="B625" s="1">
        <v>6</v>
      </c>
      <c r="C625">
        <v>34</v>
      </c>
      <c r="D625" s="1">
        <v>34</v>
      </c>
      <c r="E625" s="1" t="s">
        <v>516</v>
      </c>
      <c r="H625">
        <f>IF('Раздел 6'!U21&gt;='Раздел 6'!U23,0,1)</f>
        <v>0</v>
      </c>
    </row>
    <row r="626" spans="1:8" ht="12.75">
      <c r="A626" t="str">
        <f t="shared" si="13"/>
        <v>0606024</v>
      </c>
      <c r="B626" s="1">
        <v>6</v>
      </c>
      <c r="C626">
        <v>35</v>
      </c>
      <c r="D626" s="1">
        <v>35</v>
      </c>
      <c r="E626" s="1" t="s">
        <v>517</v>
      </c>
      <c r="H626">
        <f>IF('Раздел 6'!V21&gt;='Раздел 6'!V23,0,1)</f>
        <v>0</v>
      </c>
    </row>
    <row r="627" spans="1:8" ht="12.75">
      <c r="A627" t="str">
        <f t="shared" si="13"/>
        <v>0606024</v>
      </c>
      <c r="B627" s="1">
        <v>6</v>
      </c>
      <c r="C627">
        <v>36</v>
      </c>
      <c r="D627" s="1">
        <v>36</v>
      </c>
      <c r="E627" s="1" t="s">
        <v>518</v>
      </c>
      <c r="H627">
        <f>IF('Раздел 6'!P21&gt;='Раздел 6'!P33,0,1)</f>
        <v>0</v>
      </c>
    </row>
    <row r="628" spans="1:8" ht="12.75">
      <c r="A628" t="str">
        <f t="shared" si="13"/>
        <v>0606024</v>
      </c>
      <c r="B628" s="1">
        <v>6</v>
      </c>
      <c r="C628">
        <v>37</v>
      </c>
      <c r="D628" s="1">
        <v>37</v>
      </c>
      <c r="E628" s="1" t="s">
        <v>519</v>
      </c>
      <c r="H628">
        <f>IF('Раздел 6'!Q21&gt;='Раздел 6'!Q33,0,1)</f>
        <v>0</v>
      </c>
    </row>
    <row r="629" spans="1:8" ht="12.75">
      <c r="A629" t="str">
        <f t="shared" si="13"/>
        <v>0606024</v>
      </c>
      <c r="B629" s="1">
        <v>6</v>
      </c>
      <c r="C629">
        <v>38</v>
      </c>
      <c r="D629" s="1">
        <v>38</v>
      </c>
      <c r="E629" s="1" t="s">
        <v>520</v>
      </c>
      <c r="H629">
        <f>IF('Раздел 6'!R21&gt;='Раздел 6'!R33,0,1)</f>
        <v>0</v>
      </c>
    </row>
    <row r="630" spans="1:8" ht="12.75">
      <c r="A630" t="str">
        <f t="shared" si="13"/>
        <v>0606024</v>
      </c>
      <c r="B630" s="1">
        <v>6</v>
      </c>
      <c r="C630">
        <v>39</v>
      </c>
      <c r="D630" s="1">
        <v>39</v>
      </c>
      <c r="E630" s="1" t="s">
        <v>521</v>
      </c>
      <c r="H630">
        <f>IF('Раздел 6'!S21&gt;='Раздел 6'!S33,0,1)</f>
        <v>0</v>
      </c>
    </row>
    <row r="631" spans="1:8" ht="12.75">
      <c r="A631" t="str">
        <f t="shared" si="13"/>
        <v>0606024</v>
      </c>
      <c r="B631" s="1">
        <v>6</v>
      </c>
      <c r="C631">
        <v>40</v>
      </c>
      <c r="D631" s="1">
        <v>40</v>
      </c>
      <c r="E631" s="1" t="s">
        <v>522</v>
      </c>
      <c r="H631">
        <f>IF('Раздел 6'!T21&gt;='Раздел 6'!T33,0,1)</f>
        <v>0</v>
      </c>
    </row>
    <row r="632" spans="1:8" ht="12.75">
      <c r="A632" t="str">
        <f t="shared" si="13"/>
        <v>0606024</v>
      </c>
      <c r="B632" s="1">
        <v>6</v>
      </c>
      <c r="C632">
        <v>41</v>
      </c>
      <c r="D632" s="1">
        <v>41</v>
      </c>
      <c r="E632" s="1" t="s">
        <v>523</v>
      </c>
      <c r="H632">
        <f>IF('Раздел 6'!U21&gt;='Раздел 6'!U33,0,1)</f>
        <v>0</v>
      </c>
    </row>
    <row r="633" spans="1:8" ht="12.75">
      <c r="A633" t="str">
        <f t="shared" si="13"/>
        <v>0606024</v>
      </c>
      <c r="B633" s="1">
        <v>6</v>
      </c>
      <c r="C633">
        <v>42</v>
      </c>
      <c r="D633" s="1">
        <v>42</v>
      </c>
      <c r="E633" s="1" t="s">
        <v>524</v>
      </c>
      <c r="H633">
        <f>IF('Раздел 6'!V21&gt;='Раздел 6'!V33,0,1)</f>
        <v>0</v>
      </c>
    </row>
    <row r="634" spans="1:8" ht="12.75">
      <c r="A634" t="str">
        <f t="shared" si="13"/>
        <v>0606024</v>
      </c>
      <c r="B634" s="1">
        <v>6</v>
      </c>
      <c r="C634">
        <v>43</v>
      </c>
      <c r="D634" s="1">
        <v>43</v>
      </c>
      <c r="E634" s="1" t="s">
        <v>1047</v>
      </c>
      <c r="H634">
        <f>IF('Раздел 6'!P21&gt;='Раздел 6'!P34,0,1)</f>
        <v>0</v>
      </c>
    </row>
    <row r="635" spans="1:8" ht="12.75">
      <c r="A635" t="str">
        <f t="shared" si="13"/>
        <v>0606024</v>
      </c>
      <c r="B635" s="1">
        <v>6</v>
      </c>
      <c r="C635">
        <v>44</v>
      </c>
      <c r="D635" s="1">
        <v>44</v>
      </c>
      <c r="E635" s="1" t="s">
        <v>525</v>
      </c>
      <c r="H635">
        <f>IF('Раздел 6'!Q21&gt;='Раздел 6'!Q34,0,1)</f>
        <v>0</v>
      </c>
    </row>
    <row r="636" spans="1:8" ht="12.75">
      <c r="A636" t="str">
        <f t="shared" si="13"/>
        <v>0606024</v>
      </c>
      <c r="B636" s="1">
        <v>6</v>
      </c>
      <c r="C636">
        <v>45</v>
      </c>
      <c r="D636" s="1">
        <v>45</v>
      </c>
      <c r="E636" s="1" t="s">
        <v>526</v>
      </c>
      <c r="H636">
        <f>IF('Раздел 6'!R21&gt;='Раздел 6'!R34,0,1)</f>
        <v>0</v>
      </c>
    </row>
    <row r="637" spans="1:8" ht="12.75">
      <c r="A637" t="str">
        <f t="shared" si="13"/>
        <v>0606024</v>
      </c>
      <c r="B637" s="1">
        <v>6</v>
      </c>
      <c r="C637">
        <v>46</v>
      </c>
      <c r="D637" s="1">
        <v>46</v>
      </c>
      <c r="E637" s="1" t="s">
        <v>527</v>
      </c>
      <c r="H637">
        <f>IF('Раздел 6'!S21&gt;='Раздел 6'!S34,0,1)</f>
        <v>0</v>
      </c>
    </row>
    <row r="638" spans="1:8" ht="12.75">
      <c r="A638" t="str">
        <f t="shared" si="13"/>
        <v>0606024</v>
      </c>
      <c r="B638" s="1">
        <v>6</v>
      </c>
      <c r="C638">
        <v>47</v>
      </c>
      <c r="D638" s="1">
        <v>47</v>
      </c>
      <c r="E638" s="1" t="s">
        <v>1048</v>
      </c>
      <c r="H638">
        <f>IF('Раздел 6'!T21&gt;='Раздел 6'!T34,0,1)</f>
        <v>0</v>
      </c>
    </row>
    <row r="639" spans="1:8" ht="12.75">
      <c r="A639" t="str">
        <f t="shared" si="13"/>
        <v>0606024</v>
      </c>
      <c r="B639" s="1">
        <v>6</v>
      </c>
      <c r="C639">
        <v>48</v>
      </c>
      <c r="D639" s="1">
        <v>48</v>
      </c>
      <c r="E639" s="1" t="s">
        <v>1049</v>
      </c>
      <c r="H639">
        <f>IF('Раздел 6'!U21&gt;='Раздел 6'!U34,0,1)</f>
        <v>0</v>
      </c>
    </row>
    <row r="640" spans="1:8" ht="12.75">
      <c r="A640" t="str">
        <f t="shared" si="13"/>
        <v>0606024</v>
      </c>
      <c r="B640" s="1">
        <v>6</v>
      </c>
      <c r="C640">
        <v>49</v>
      </c>
      <c r="D640" s="1">
        <v>49</v>
      </c>
      <c r="E640" s="1" t="s">
        <v>528</v>
      </c>
      <c r="H640">
        <f>IF('Раздел 6'!V21&gt;='Раздел 6'!V34,0,1)</f>
        <v>0</v>
      </c>
    </row>
    <row r="641" spans="1:8" ht="12.75">
      <c r="A641" t="str">
        <f t="shared" si="13"/>
        <v>0606024</v>
      </c>
      <c r="B641" s="1">
        <v>6</v>
      </c>
      <c r="C641">
        <v>50</v>
      </c>
      <c r="D641" s="1">
        <v>50</v>
      </c>
      <c r="E641" s="1" t="s">
        <v>529</v>
      </c>
      <c r="H641">
        <f>IF('Раздел 6'!P36&gt;='Раздел 6'!P37,0,1)</f>
        <v>0</v>
      </c>
    </row>
    <row r="642" spans="1:8" ht="12.75">
      <c r="A642" t="str">
        <f t="shared" si="13"/>
        <v>0606024</v>
      </c>
      <c r="B642" s="1">
        <v>6</v>
      </c>
      <c r="C642">
        <v>51</v>
      </c>
      <c r="D642" s="1">
        <v>51</v>
      </c>
      <c r="E642" s="1" t="s">
        <v>530</v>
      </c>
      <c r="H642">
        <f>IF('Раздел 6'!Q36&gt;='Раздел 6'!Q37,0,1)</f>
        <v>0</v>
      </c>
    </row>
    <row r="643" spans="1:8" ht="12.75">
      <c r="A643" t="str">
        <f t="shared" si="13"/>
        <v>0606024</v>
      </c>
      <c r="B643" s="1">
        <v>6</v>
      </c>
      <c r="C643">
        <v>52</v>
      </c>
      <c r="D643" s="1">
        <v>52</v>
      </c>
      <c r="E643" s="1" t="s">
        <v>531</v>
      </c>
      <c r="H643">
        <f>IF('Раздел 6'!R36&gt;='Раздел 6'!R37,0,1)</f>
        <v>0</v>
      </c>
    </row>
    <row r="644" spans="1:8" ht="12.75">
      <c r="A644" t="str">
        <f t="shared" si="13"/>
        <v>0606024</v>
      </c>
      <c r="B644" s="1">
        <v>6</v>
      </c>
      <c r="C644">
        <v>53</v>
      </c>
      <c r="D644" s="1">
        <v>53</v>
      </c>
      <c r="E644" s="1" t="s">
        <v>532</v>
      </c>
      <c r="H644">
        <f>IF('Раздел 6'!S36&gt;='Раздел 6'!S37,0,1)</f>
        <v>0</v>
      </c>
    </row>
    <row r="645" spans="1:8" ht="12.75">
      <c r="A645" t="str">
        <f t="shared" si="13"/>
        <v>0606024</v>
      </c>
      <c r="B645" s="1">
        <v>6</v>
      </c>
      <c r="C645">
        <v>54</v>
      </c>
      <c r="D645" s="1">
        <v>54</v>
      </c>
      <c r="E645" s="1" t="s">
        <v>533</v>
      </c>
      <c r="H645">
        <f>IF('Раздел 6'!T36&gt;='Раздел 6'!T37,0,1)</f>
        <v>0</v>
      </c>
    </row>
    <row r="646" spans="1:8" ht="12.75">
      <c r="A646" t="str">
        <f t="shared" si="13"/>
        <v>0606024</v>
      </c>
      <c r="B646" s="1">
        <v>6</v>
      </c>
      <c r="C646">
        <v>55</v>
      </c>
      <c r="D646" s="1">
        <v>55</v>
      </c>
      <c r="E646" s="1" t="s">
        <v>534</v>
      </c>
      <c r="H646">
        <f>IF('Раздел 6'!U36&gt;='Раздел 6'!U37,0,1)</f>
        <v>0</v>
      </c>
    </row>
    <row r="647" spans="1:8" ht="12.75">
      <c r="A647" t="str">
        <f t="shared" si="13"/>
        <v>0606024</v>
      </c>
      <c r="B647" s="1">
        <v>6</v>
      </c>
      <c r="C647">
        <v>56</v>
      </c>
      <c r="D647" s="1">
        <v>56</v>
      </c>
      <c r="E647" s="1" t="s">
        <v>535</v>
      </c>
      <c r="H647">
        <f>IF('Раздел 6'!V36&gt;='Раздел 6'!V37,0,1)</f>
        <v>0</v>
      </c>
    </row>
    <row r="648" spans="1:8" ht="12.75">
      <c r="A648" t="str">
        <f t="shared" si="13"/>
        <v>0606024</v>
      </c>
      <c r="B648" s="1">
        <v>6</v>
      </c>
      <c r="C648">
        <v>57</v>
      </c>
      <c r="D648" s="1">
        <v>57</v>
      </c>
      <c r="E648" s="1" t="s">
        <v>536</v>
      </c>
      <c r="H648">
        <f>IF('Раздел 6'!P38&gt;='Раздел 6'!P39,0,1)</f>
        <v>0</v>
      </c>
    </row>
    <row r="649" spans="1:8" ht="12.75">
      <c r="A649" t="str">
        <f t="shared" si="13"/>
        <v>0606024</v>
      </c>
      <c r="B649" s="1">
        <v>6</v>
      </c>
      <c r="C649">
        <v>58</v>
      </c>
      <c r="D649" s="1">
        <v>58</v>
      </c>
      <c r="E649" s="1" t="s">
        <v>537</v>
      </c>
      <c r="H649">
        <f>IF('Раздел 6'!Q38&gt;='Раздел 6'!Q39,0,1)</f>
        <v>0</v>
      </c>
    </row>
    <row r="650" spans="1:8" ht="12.75">
      <c r="A650" t="str">
        <f t="shared" si="13"/>
        <v>0606024</v>
      </c>
      <c r="B650" s="1">
        <v>6</v>
      </c>
      <c r="C650">
        <v>59</v>
      </c>
      <c r="D650" s="1">
        <v>59</v>
      </c>
      <c r="E650" s="1" t="s">
        <v>538</v>
      </c>
      <c r="H650">
        <f>IF('Раздел 6'!R38&gt;='Раздел 6'!R39,0,1)</f>
        <v>0</v>
      </c>
    </row>
    <row r="651" spans="1:8" ht="12.75">
      <c r="A651" t="str">
        <f t="shared" si="13"/>
        <v>0606024</v>
      </c>
      <c r="B651" s="1">
        <v>6</v>
      </c>
      <c r="C651">
        <v>60</v>
      </c>
      <c r="D651" s="1">
        <v>60</v>
      </c>
      <c r="E651" s="1" t="s">
        <v>539</v>
      </c>
      <c r="H651">
        <f>IF('Раздел 6'!S38&gt;='Раздел 6'!S39,0,1)</f>
        <v>0</v>
      </c>
    </row>
    <row r="652" spans="1:8" ht="12.75">
      <c r="A652" t="str">
        <f t="shared" si="13"/>
        <v>0606024</v>
      </c>
      <c r="B652" s="1">
        <v>6</v>
      </c>
      <c r="C652">
        <v>61</v>
      </c>
      <c r="D652" s="1">
        <v>61</v>
      </c>
      <c r="E652" s="1" t="s">
        <v>540</v>
      </c>
      <c r="H652">
        <f>IF('Раздел 6'!T38&gt;='Раздел 6'!T39,0,1)</f>
        <v>0</v>
      </c>
    </row>
    <row r="653" spans="1:8" ht="12.75">
      <c r="A653" t="str">
        <f t="shared" si="13"/>
        <v>0606024</v>
      </c>
      <c r="B653" s="1">
        <v>6</v>
      </c>
      <c r="C653">
        <v>62</v>
      </c>
      <c r="D653" s="1">
        <v>62</v>
      </c>
      <c r="E653" s="1" t="s">
        <v>541</v>
      </c>
      <c r="H653">
        <f>IF('Раздел 6'!U38&gt;='Раздел 6'!U39,0,1)</f>
        <v>0</v>
      </c>
    </row>
    <row r="654" spans="1:8" ht="12.75">
      <c r="A654" t="str">
        <f t="shared" si="13"/>
        <v>0606024</v>
      </c>
      <c r="B654" s="1">
        <v>6</v>
      </c>
      <c r="C654">
        <v>63</v>
      </c>
      <c r="D654" s="1">
        <v>63</v>
      </c>
      <c r="E654" s="1" t="s">
        <v>542</v>
      </c>
      <c r="H654">
        <f>IF('Раздел 6'!V38&gt;='Раздел 6'!V39,0,1)</f>
        <v>0</v>
      </c>
    </row>
    <row r="655" spans="1:8" ht="12.75">
      <c r="A655" t="str">
        <f aca="true" t="shared" si="14" ref="A655:A726">P_3</f>
        <v>0606024</v>
      </c>
      <c r="B655" s="1">
        <v>6</v>
      </c>
      <c r="C655">
        <v>64</v>
      </c>
      <c r="D655" s="1">
        <v>64</v>
      </c>
      <c r="E655" s="1" t="s">
        <v>543</v>
      </c>
      <c r="H655">
        <f>IF('Раздел 6'!P21&gt;='Раздел 6'!P40,0,1)</f>
        <v>0</v>
      </c>
    </row>
    <row r="656" spans="1:8" ht="12.75">
      <c r="A656" t="str">
        <f t="shared" si="14"/>
        <v>0606024</v>
      </c>
      <c r="B656" s="1">
        <v>6</v>
      </c>
      <c r="C656">
        <v>65</v>
      </c>
      <c r="D656" s="1">
        <v>65</v>
      </c>
      <c r="E656" s="1" t="s">
        <v>544</v>
      </c>
      <c r="H656">
        <f>IF('Раздел 6'!T21&gt;='Раздел 6'!T40,0,1)</f>
        <v>0</v>
      </c>
    </row>
    <row r="657" spans="1:8" ht="12.75">
      <c r="A657" t="str">
        <f t="shared" si="14"/>
        <v>0606024</v>
      </c>
      <c r="B657" s="1">
        <v>6</v>
      </c>
      <c r="C657">
        <v>66</v>
      </c>
      <c r="D657" s="1">
        <v>66</v>
      </c>
      <c r="E657" s="1" t="s">
        <v>545</v>
      </c>
      <c r="H657">
        <f>IF('Раздел 6'!U21&gt;='Раздел 6'!U40,0,1)</f>
        <v>0</v>
      </c>
    </row>
    <row r="658" spans="1:8" ht="12.75">
      <c r="A658" t="str">
        <f t="shared" si="14"/>
        <v>0606024</v>
      </c>
      <c r="B658" s="1">
        <v>6</v>
      </c>
      <c r="C658">
        <v>67</v>
      </c>
      <c r="D658" s="1">
        <v>67</v>
      </c>
      <c r="E658" s="1" t="s">
        <v>546</v>
      </c>
      <c r="H658">
        <f>IF('Раздел 6'!V21&gt;='Раздел 6'!V40,0,1)</f>
        <v>0</v>
      </c>
    </row>
    <row r="659" spans="1:8" ht="12.75">
      <c r="A659" t="str">
        <f t="shared" si="14"/>
        <v>0606024</v>
      </c>
      <c r="B659" s="1">
        <v>6</v>
      </c>
      <c r="C659">
        <v>68</v>
      </c>
      <c r="D659" s="1">
        <v>68</v>
      </c>
      <c r="E659" s="1" t="s">
        <v>547</v>
      </c>
      <c r="H659">
        <f>IF('Раздел 6'!P21&gt;='Раздел 6'!P41,0,1)</f>
        <v>0</v>
      </c>
    </row>
    <row r="660" spans="1:8" ht="12.75">
      <c r="A660" t="str">
        <f t="shared" si="14"/>
        <v>0606024</v>
      </c>
      <c r="B660" s="1">
        <v>6</v>
      </c>
      <c r="C660">
        <v>69</v>
      </c>
      <c r="D660" s="1">
        <v>69</v>
      </c>
      <c r="E660" s="1" t="s">
        <v>548</v>
      </c>
      <c r="H660">
        <f>IF('Раздел 6'!T21&gt;='Раздел 6'!T41,0,1)</f>
        <v>0</v>
      </c>
    </row>
    <row r="661" spans="1:8" ht="12.75">
      <c r="A661" t="str">
        <f t="shared" si="14"/>
        <v>0606024</v>
      </c>
      <c r="B661" s="1">
        <v>6</v>
      </c>
      <c r="C661">
        <v>70</v>
      </c>
      <c r="D661" s="1">
        <v>70</v>
      </c>
      <c r="E661" s="1" t="s">
        <v>549</v>
      </c>
      <c r="H661">
        <f>IF('Раздел 6'!U21&gt;='Раздел 6'!U41,0,1)</f>
        <v>0</v>
      </c>
    </row>
    <row r="662" spans="1:8" ht="12.75">
      <c r="A662" t="str">
        <f t="shared" si="14"/>
        <v>0606024</v>
      </c>
      <c r="B662" s="1">
        <v>6</v>
      </c>
      <c r="C662">
        <v>71</v>
      </c>
      <c r="D662" s="1">
        <v>71</v>
      </c>
      <c r="E662" s="1" t="s">
        <v>550</v>
      </c>
      <c r="H662">
        <f>IF('Раздел 6'!V21&gt;='Раздел 6'!V41,0,1)</f>
        <v>0</v>
      </c>
    </row>
    <row r="663" spans="1:8" ht="12.75">
      <c r="A663" t="str">
        <f t="shared" si="14"/>
        <v>0606024</v>
      </c>
      <c r="B663" s="1">
        <v>6</v>
      </c>
      <c r="C663">
        <v>72</v>
      </c>
      <c r="D663" s="1">
        <v>72</v>
      </c>
      <c r="E663" s="1" t="s">
        <v>551</v>
      </c>
      <c r="H663">
        <f>IF('Раздел 6'!P21&gt;='Раздел 6'!P42,0,1)</f>
        <v>0</v>
      </c>
    </row>
    <row r="664" spans="1:8" ht="12.75">
      <c r="A664" t="str">
        <f t="shared" si="14"/>
        <v>0606024</v>
      </c>
      <c r="B664" s="1">
        <v>6</v>
      </c>
      <c r="C664">
        <v>73</v>
      </c>
      <c r="D664" s="1">
        <v>73</v>
      </c>
      <c r="E664" s="1" t="s">
        <v>552</v>
      </c>
      <c r="H664">
        <f>IF('Раздел 6'!T21&gt;='Раздел 6'!T42,0,1)</f>
        <v>0</v>
      </c>
    </row>
    <row r="665" spans="1:8" ht="12.75">
      <c r="A665" t="str">
        <f t="shared" si="14"/>
        <v>0606024</v>
      </c>
      <c r="B665" s="1">
        <v>6</v>
      </c>
      <c r="C665">
        <v>74</v>
      </c>
      <c r="D665" s="1">
        <v>74</v>
      </c>
      <c r="E665" s="1" t="s">
        <v>553</v>
      </c>
      <c r="H665">
        <f>IF('Раздел 6'!U21&gt;='Раздел 6'!U42,0,1)</f>
        <v>0</v>
      </c>
    </row>
    <row r="666" spans="1:8" ht="12.75">
      <c r="A666" t="str">
        <f t="shared" si="14"/>
        <v>0606024</v>
      </c>
      <c r="B666" s="1">
        <v>6</v>
      </c>
      <c r="C666">
        <v>75</v>
      </c>
      <c r="D666" s="1">
        <v>75</v>
      </c>
      <c r="E666" s="1" t="s">
        <v>554</v>
      </c>
      <c r="H666">
        <f>IF('Раздел 6'!V21&gt;='Раздел 6'!V42,0,1)</f>
        <v>0</v>
      </c>
    </row>
    <row r="667" spans="1:8" ht="12.75">
      <c r="A667" t="str">
        <f t="shared" si="14"/>
        <v>0606024</v>
      </c>
      <c r="B667" s="1">
        <v>6</v>
      </c>
      <c r="C667">
        <v>76</v>
      </c>
      <c r="D667" s="1">
        <v>76</v>
      </c>
      <c r="E667" s="1" t="s">
        <v>555</v>
      </c>
      <c r="H667">
        <f>IF('Раздел 6'!P21&gt;='Раздел 6'!P43,0,1)</f>
        <v>0</v>
      </c>
    </row>
    <row r="668" spans="1:8" ht="12.75">
      <c r="A668" t="str">
        <f t="shared" si="14"/>
        <v>0606024</v>
      </c>
      <c r="B668" s="1">
        <v>6</v>
      </c>
      <c r="C668">
        <v>77</v>
      </c>
      <c r="D668" s="1">
        <v>77</v>
      </c>
      <c r="E668" s="1" t="s">
        <v>556</v>
      </c>
      <c r="H668">
        <f>IF('Раздел 6'!T21&gt;='Раздел 6'!T43,0,1)</f>
        <v>0</v>
      </c>
    </row>
    <row r="669" spans="1:8" ht="12.75">
      <c r="A669" t="str">
        <f t="shared" si="14"/>
        <v>0606024</v>
      </c>
      <c r="B669" s="1">
        <v>6</v>
      </c>
      <c r="C669">
        <v>78</v>
      </c>
      <c r="D669" s="1">
        <v>78</v>
      </c>
      <c r="E669" s="1" t="s">
        <v>557</v>
      </c>
      <c r="H669">
        <f>IF('Раздел 6'!U21&gt;='Раздел 6'!U43,0,1)</f>
        <v>0</v>
      </c>
    </row>
    <row r="670" spans="1:8" ht="12.75">
      <c r="A670" t="str">
        <f t="shared" si="14"/>
        <v>0606024</v>
      </c>
      <c r="B670" s="1">
        <v>6</v>
      </c>
      <c r="C670">
        <v>79</v>
      </c>
      <c r="D670" s="1">
        <v>79</v>
      </c>
      <c r="E670" s="1" t="s">
        <v>558</v>
      </c>
      <c r="H670">
        <f>IF('Раздел 6'!V21&gt;='Раздел 6'!V43,0,1)</f>
        <v>0</v>
      </c>
    </row>
    <row r="671" spans="1:8" ht="12.75">
      <c r="A671" t="str">
        <f t="shared" si="14"/>
        <v>0606024</v>
      </c>
      <c r="B671" s="1">
        <v>6</v>
      </c>
      <c r="C671">
        <v>80</v>
      </c>
      <c r="D671" s="1">
        <v>80</v>
      </c>
      <c r="E671" s="1" t="s">
        <v>559</v>
      </c>
      <c r="H671">
        <f>IF('Раздел 6'!P21&gt;='Раздел 6'!P44,0,1)</f>
        <v>0</v>
      </c>
    </row>
    <row r="672" spans="1:8" ht="12.75">
      <c r="A672" t="str">
        <f t="shared" si="14"/>
        <v>0606024</v>
      </c>
      <c r="B672" s="1">
        <v>6</v>
      </c>
      <c r="C672">
        <v>81</v>
      </c>
      <c r="D672" s="1">
        <v>81</v>
      </c>
      <c r="E672" s="1" t="s">
        <v>560</v>
      </c>
      <c r="H672">
        <f>IF('Раздел 6'!T21&gt;='Раздел 6'!T44,0,1)</f>
        <v>0</v>
      </c>
    </row>
    <row r="673" spans="1:8" ht="12.75">
      <c r="A673" t="str">
        <f t="shared" si="14"/>
        <v>0606024</v>
      </c>
      <c r="B673" s="1">
        <v>6</v>
      </c>
      <c r="C673">
        <v>82</v>
      </c>
      <c r="D673" s="1">
        <v>82</v>
      </c>
      <c r="E673" s="1" t="s">
        <v>561</v>
      </c>
      <c r="H673">
        <f>IF('Раздел 6'!U21&gt;='Раздел 6'!U44,0,1)</f>
        <v>0</v>
      </c>
    </row>
    <row r="674" spans="1:8" ht="12.75">
      <c r="A674" t="str">
        <f t="shared" si="14"/>
        <v>0606024</v>
      </c>
      <c r="B674" s="1">
        <v>6</v>
      </c>
      <c r="C674">
        <v>83</v>
      </c>
      <c r="D674" s="1">
        <v>83</v>
      </c>
      <c r="E674" s="1" t="s">
        <v>562</v>
      </c>
      <c r="H674">
        <f>IF('Раздел 6'!V21&gt;='Раздел 6'!V44,0,1)</f>
        <v>0</v>
      </c>
    </row>
    <row r="675" spans="1:8" ht="12.75">
      <c r="A675" t="str">
        <f t="shared" si="14"/>
        <v>0606024</v>
      </c>
      <c r="B675" s="1">
        <v>6</v>
      </c>
      <c r="C675">
        <v>84</v>
      </c>
      <c r="D675" s="1">
        <v>84</v>
      </c>
      <c r="E675" s="1" t="s">
        <v>563</v>
      </c>
      <c r="H675">
        <f>IF('Раздел 6'!P21&gt;='Раздел 6'!P45,0,1)</f>
        <v>0</v>
      </c>
    </row>
    <row r="676" spans="1:8" ht="12.75">
      <c r="A676" t="str">
        <f t="shared" si="14"/>
        <v>0606024</v>
      </c>
      <c r="B676" s="1">
        <v>6</v>
      </c>
      <c r="C676">
        <v>85</v>
      </c>
      <c r="D676" s="1">
        <v>85</v>
      </c>
      <c r="E676" s="1" t="s">
        <v>564</v>
      </c>
      <c r="H676">
        <f>IF('Раздел 6'!T21&gt;='Раздел 6'!T45,0,1)</f>
        <v>0</v>
      </c>
    </row>
    <row r="677" spans="1:8" ht="12.75">
      <c r="A677" t="str">
        <f t="shared" si="14"/>
        <v>0606024</v>
      </c>
      <c r="B677" s="1">
        <v>6</v>
      </c>
      <c r="C677">
        <v>86</v>
      </c>
      <c r="D677" s="1">
        <v>86</v>
      </c>
      <c r="E677" s="1" t="s">
        <v>565</v>
      </c>
      <c r="H677">
        <f>IF('Раздел 6'!U21&gt;='Раздел 6'!U45,0,1)</f>
        <v>0</v>
      </c>
    </row>
    <row r="678" spans="1:8" ht="12.75">
      <c r="A678" t="str">
        <f t="shared" si="14"/>
        <v>0606024</v>
      </c>
      <c r="B678" s="1">
        <v>6</v>
      </c>
      <c r="C678">
        <v>87</v>
      </c>
      <c r="D678" s="1">
        <v>87</v>
      </c>
      <c r="E678" s="1" t="s">
        <v>566</v>
      </c>
      <c r="H678">
        <f>IF('Раздел 6'!V21&gt;='Раздел 6'!V45,0,1)</f>
        <v>0</v>
      </c>
    </row>
    <row r="679" spans="1:8" ht="12.75">
      <c r="A679" t="str">
        <f t="shared" si="14"/>
        <v>0606024</v>
      </c>
      <c r="B679" s="1">
        <v>6</v>
      </c>
      <c r="C679">
        <v>88</v>
      </c>
      <c r="D679" s="1">
        <v>88</v>
      </c>
      <c r="E679" s="1" t="s">
        <v>202</v>
      </c>
      <c r="H679">
        <f>IF('Раздел 6'!P21=SUM('Раздел 6'!Q21:S21),0,1)</f>
        <v>0</v>
      </c>
    </row>
    <row r="680" spans="1:8" ht="12.75">
      <c r="A680" t="str">
        <f t="shared" si="14"/>
        <v>0606024</v>
      </c>
      <c r="B680" s="1">
        <v>6</v>
      </c>
      <c r="C680">
        <v>89</v>
      </c>
      <c r="D680" s="1">
        <v>89</v>
      </c>
      <c r="E680" s="1" t="s">
        <v>203</v>
      </c>
      <c r="H680">
        <f>IF('Раздел 6'!P22=SUM('Раздел 6'!Q22:S22),0,1)</f>
        <v>0</v>
      </c>
    </row>
    <row r="681" spans="1:8" ht="12.75">
      <c r="A681" t="str">
        <f t="shared" si="14"/>
        <v>0606024</v>
      </c>
      <c r="B681" s="1">
        <v>6</v>
      </c>
      <c r="C681">
        <v>90</v>
      </c>
      <c r="D681" s="1">
        <v>90</v>
      </c>
      <c r="E681" s="1" t="s">
        <v>204</v>
      </c>
      <c r="H681">
        <f>IF('Раздел 6'!P23=SUM('Раздел 6'!Q23:S23),0,1)</f>
        <v>0</v>
      </c>
    </row>
    <row r="682" spans="1:8" ht="12.75">
      <c r="A682" t="str">
        <f t="shared" si="14"/>
        <v>0606024</v>
      </c>
      <c r="B682" s="1">
        <v>6</v>
      </c>
      <c r="C682">
        <v>91</v>
      </c>
      <c r="D682" s="1">
        <v>91</v>
      </c>
      <c r="E682" s="1" t="s">
        <v>207</v>
      </c>
      <c r="H682">
        <f>IF('Раздел 6'!P26=SUM('Раздел 6'!Q26:S26),0,1)</f>
        <v>0</v>
      </c>
    </row>
    <row r="683" spans="1:8" ht="12.75">
      <c r="A683" t="str">
        <f t="shared" si="14"/>
        <v>0606024</v>
      </c>
      <c r="B683" s="1">
        <v>6</v>
      </c>
      <c r="C683">
        <v>92</v>
      </c>
      <c r="D683" s="1">
        <v>92</v>
      </c>
      <c r="E683" s="1" t="s">
        <v>209</v>
      </c>
      <c r="H683">
        <f>IF('Раздел 6'!P28=SUM('Раздел 6'!Q28:S28),0,1)</f>
        <v>0</v>
      </c>
    </row>
    <row r="684" spans="1:8" ht="12.75">
      <c r="A684" t="str">
        <f t="shared" si="14"/>
        <v>0606024</v>
      </c>
      <c r="B684" s="1">
        <v>6</v>
      </c>
      <c r="C684">
        <v>93</v>
      </c>
      <c r="D684" s="1">
        <v>93</v>
      </c>
      <c r="E684" s="1" t="s">
        <v>210</v>
      </c>
      <c r="H684">
        <f>IF('Раздел 6'!P29=SUM('Раздел 6'!Q29:S29),0,1)</f>
        <v>0</v>
      </c>
    </row>
    <row r="685" spans="1:8" ht="12.75">
      <c r="A685" t="str">
        <f t="shared" si="14"/>
        <v>0606024</v>
      </c>
      <c r="B685" s="1">
        <v>6</v>
      </c>
      <c r="C685">
        <v>94</v>
      </c>
      <c r="D685" s="1">
        <v>94</v>
      </c>
      <c r="E685" s="1" t="s">
        <v>211</v>
      </c>
      <c r="H685">
        <f>IF('Раздел 6'!P30=SUM('Раздел 6'!Q30:S30),0,1)</f>
        <v>0</v>
      </c>
    </row>
    <row r="686" spans="1:8" ht="12.75">
      <c r="A686" t="str">
        <f t="shared" si="14"/>
        <v>0606024</v>
      </c>
      <c r="B686" s="1">
        <v>6</v>
      </c>
      <c r="C686">
        <v>95</v>
      </c>
      <c r="D686" s="1">
        <v>95</v>
      </c>
      <c r="E686" s="1" t="s">
        <v>212</v>
      </c>
      <c r="H686">
        <f>IF('Раздел 6'!P31=SUM('Раздел 6'!Q31:S31),0,1)</f>
        <v>0</v>
      </c>
    </row>
    <row r="687" spans="1:8" ht="12.75">
      <c r="A687" t="str">
        <f t="shared" si="14"/>
        <v>0606024</v>
      </c>
      <c r="B687" s="1">
        <v>6</v>
      </c>
      <c r="C687">
        <v>96</v>
      </c>
      <c r="D687" s="1">
        <v>96</v>
      </c>
      <c r="E687" s="1" t="s">
        <v>213</v>
      </c>
      <c r="H687">
        <f>IF('Раздел 6'!P32=SUM('Раздел 6'!Q32:S32),0,1)</f>
        <v>0</v>
      </c>
    </row>
    <row r="688" spans="1:8" ht="12.75">
      <c r="A688" t="str">
        <f t="shared" si="14"/>
        <v>0606024</v>
      </c>
      <c r="B688" s="1">
        <v>6</v>
      </c>
      <c r="C688">
        <v>97</v>
      </c>
      <c r="D688" s="1">
        <v>97</v>
      </c>
      <c r="E688" s="1" t="s">
        <v>567</v>
      </c>
      <c r="H688">
        <f>IF('Раздел 6'!P33=SUM('Раздел 6'!Q33:S33),0,1)</f>
        <v>0</v>
      </c>
    </row>
    <row r="689" spans="1:8" ht="12.75">
      <c r="A689" t="str">
        <f t="shared" si="14"/>
        <v>0606024</v>
      </c>
      <c r="B689" s="1">
        <v>6</v>
      </c>
      <c r="C689">
        <v>98</v>
      </c>
      <c r="D689" s="1">
        <v>98</v>
      </c>
      <c r="E689" s="1" t="s">
        <v>568</v>
      </c>
      <c r="H689">
        <f>IF('Раздел 6'!P34=SUM('Раздел 6'!Q34:S34),0,1)</f>
        <v>0</v>
      </c>
    </row>
    <row r="690" spans="1:8" ht="12.75">
      <c r="A690" t="str">
        <f t="shared" si="14"/>
        <v>0606024</v>
      </c>
      <c r="B690" s="1">
        <v>6</v>
      </c>
      <c r="C690">
        <v>99</v>
      </c>
      <c r="D690" s="1">
        <v>99</v>
      </c>
      <c r="E690" s="1" t="s">
        <v>569</v>
      </c>
      <c r="H690">
        <f>IF('Раздел 6'!P24=SUM('Раздел 6'!Q24,'Раздел 6'!S24),0,1)</f>
        <v>0</v>
      </c>
    </row>
    <row r="691" spans="1:8" ht="12.75">
      <c r="A691" t="str">
        <f t="shared" si="14"/>
        <v>0606024</v>
      </c>
      <c r="B691" s="1">
        <v>6</v>
      </c>
      <c r="C691">
        <v>100</v>
      </c>
      <c r="D691" s="1">
        <v>100</v>
      </c>
      <c r="E691" s="1" t="s">
        <v>570</v>
      </c>
      <c r="H691">
        <f>IF('Раздел 6'!P25=SUM('Раздел 6'!Q25,'Раздел 6'!S25),0,1)</f>
        <v>0</v>
      </c>
    </row>
    <row r="692" spans="1:8" ht="12.75">
      <c r="A692" t="str">
        <f t="shared" si="14"/>
        <v>0606024</v>
      </c>
      <c r="B692" s="1">
        <v>6</v>
      </c>
      <c r="C692">
        <v>101</v>
      </c>
      <c r="D692" s="1">
        <v>101</v>
      </c>
      <c r="E692" s="1" t="s">
        <v>571</v>
      </c>
      <c r="H692">
        <f>IF('Раздел 6'!P27='Раздел 6'!R27,0,1)</f>
        <v>0</v>
      </c>
    </row>
    <row r="693" spans="1:8" ht="12.75">
      <c r="A693" t="str">
        <f t="shared" si="14"/>
        <v>0606024</v>
      </c>
      <c r="B693" s="1">
        <v>6</v>
      </c>
      <c r="C693">
        <v>102</v>
      </c>
      <c r="D693" s="1">
        <v>102</v>
      </c>
      <c r="E693" s="1" t="s">
        <v>572</v>
      </c>
      <c r="H693">
        <f>IF('Раздел 6'!P35='Раздел 6'!S35,0,1)</f>
        <v>0</v>
      </c>
    </row>
    <row r="694" spans="1:8" ht="12.75">
      <c r="A694" t="str">
        <f t="shared" si="14"/>
        <v>0606024</v>
      </c>
      <c r="B694" s="1">
        <v>6</v>
      </c>
      <c r="C694">
        <v>103</v>
      </c>
      <c r="D694" s="1">
        <v>103</v>
      </c>
      <c r="E694" s="1" t="s">
        <v>573</v>
      </c>
      <c r="H694">
        <f>IF('Раздел 6'!P38='Раздел 6'!Q38,0,1)</f>
        <v>0</v>
      </c>
    </row>
    <row r="695" spans="1:8" ht="12.75">
      <c r="A695" t="str">
        <f t="shared" si="14"/>
        <v>0606024</v>
      </c>
      <c r="B695" s="1">
        <v>6</v>
      </c>
      <c r="C695">
        <v>104</v>
      </c>
      <c r="D695" s="1">
        <v>104</v>
      </c>
      <c r="E695" s="1" t="s">
        <v>574</v>
      </c>
      <c r="H695">
        <f>IF('Раздел 6'!P39='Раздел 6'!Q39,0,1)</f>
        <v>0</v>
      </c>
    </row>
    <row r="696" spans="1:8" ht="12.75">
      <c r="A696" t="str">
        <f t="shared" si="14"/>
        <v>0606024</v>
      </c>
      <c r="B696" s="1">
        <v>6</v>
      </c>
      <c r="C696">
        <v>105</v>
      </c>
      <c r="D696" s="1">
        <v>105</v>
      </c>
      <c r="E696" s="1" t="s">
        <v>575</v>
      </c>
      <c r="H696">
        <f>IF('Раздел 6'!P36=SUM('Раздел 6'!R36:S36),0,1)</f>
        <v>0</v>
      </c>
    </row>
    <row r="697" spans="1:8" ht="12.75">
      <c r="A697" t="str">
        <f t="shared" si="14"/>
        <v>0606024</v>
      </c>
      <c r="B697" s="1">
        <v>6</v>
      </c>
      <c r="C697">
        <v>106</v>
      </c>
      <c r="D697" s="1">
        <v>106</v>
      </c>
      <c r="E697" s="1" t="s">
        <v>576</v>
      </c>
      <c r="H697">
        <f>IF('Раздел 6'!P37=SUM('Раздел 6'!R37:S37),0,1)</f>
        <v>0</v>
      </c>
    </row>
    <row r="698" spans="1:8" ht="12.75">
      <c r="A698" t="str">
        <f t="shared" si="14"/>
        <v>0606024</v>
      </c>
      <c r="B698" s="1">
        <v>6</v>
      </c>
      <c r="C698">
        <v>107</v>
      </c>
      <c r="D698" s="1">
        <v>107</v>
      </c>
      <c r="E698" s="1" t="s">
        <v>359</v>
      </c>
      <c r="H698">
        <f>IF('Раздел 6'!U21&gt;='Раздел 6'!V21,0,1)</f>
        <v>0</v>
      </c>
    </row>
    <row r="699" spans="1:8" ht="12.75">
      <c r="A699" t="str">
        <f t="shared" si="14"/>
        <v>0606024</v>
      </c>
      <c r="B699" s="1">
        <v>6</v>
      </c>
      <c r="C699">
        <v>108</v>
      </c>
      <c r="D699" s="1">
        <v>108</v>
      </c>
      <c r="E699" s="1" t="s">
        <v>360</v>
      </c>
      <c r="H699">
        <f>IF('Раздел 6'!U22&gt;='Раздел 6'!V22,0,1)</f>
        <v>0</v>
      </c>
    </row>
    <row r="700" spans="1:8" ht="12.75">
      <c r="A700" t="str">
        <f t="shared" si="14"/>
        <v>0606024</v>
      </c>
      <c r="B700" s="1">
        <v>6</v>
      </c>
      <c r="C700">
        <v>109</v>
      </c>
      <c r="D700" s="1">
        <v>109</v>
      </c>
      <c r="E700" s="1" t="s">
        <v>361</v>
      </c>
      <c r="H700">
        <f>IF('Раздел 6'!U23&gt;='Раздел 6'!V23,0,1)</f>
        <v>0</v>
      </c>
    </row>
    <row r="701" spans="1:8" ht="12.75">
      <c r="A701" t="str">
        <f t="shared" si="14"/>
        <v>0606024</v>
      </c>
      <c r="B701" s="1">
        <v>6</v>
      </c>
      <c r="C701">
        <v>110</v>
      </c>
      <c r="D701" s="1">
        <v>110</v>
      </c>
      <c r="E701" s="1" t="s">
        <v>362</v>
      </c>
      <c r="H701">
        <f>IF('Раздел 6'!U24&gt;='Раздел 6'!V24,0,1)</f>
        <v>0</v>
      </c>
    </row>
    <row r="702" spans="1:8" ht="12.75">
      <c r="A702" t="str">
        <f t="shared" si="14"/>
        <v>0606024</v>
      </c>
      <c r="B702" s="1">
        <v>6</v>
      </c>
      <c r="C702">
        <v>111</v>
      </c>
      <c r="D702" s="1">
        <v>111</v>
      </c>
      <c r="E702" s="1" t="s">
        <v>363</v>
      </c>
      <c r="H702">
        <f>IF('Раздел 6'!U25&gt;='Раздел 6'!V25,0,1)</f>
        <v>0</v>
      </c>
    </row>
    <row r="703" spans="1:8" ht="12.75">
      <c r="A703" t="str">
        <f t="shared" si="14"/>
        <v>0606024</v>
      </c>
      <c r="B703" s="1">
        <v>6</v>
      </c>
      <c r="C703">
        <v>112</v>
      </c>
      <c r="D703" s="1">
        <v>112</v>
      </c>
      <c r="E703" s="1" t="s">
        <v>364</v>
      </c>
      <c r="H703">
        <f>IF('Раздел 6'!U26&gt;='Раздел 6'!V26,0,1)</f>
        <v>0</v>
      </c>
    </row>
    <row r="704" spans="1:8" ht="12.75">
      <c r="A704" t="str">
        <f t="shared" si="14"/>
        <v>0606024</v>
      </c>
      <c r="B704" s="1">
        <v>6</v>
      </c>
      <c r="C704">
        <v>113</v>
      </c>
      <c r="D704" s="1">
        <v>113</v>
      </c>
      <c r="E704" s="1" t="s">
        <v>365</v>
      </c>
      <c r="H704">
        <f>IF('Раздел 6'!U27&gt;='Раздел 6'!V27,0,1)</f>
        <v>0</v>
      </c>
    </row>
    <row r="705" spans="1:8" ht="12.75">
      <c r="A705" t="str">
        <f t="shared" si="14"/>
        <v>0606024</v>
      </c>
      <c r="B705" s="1">
        <v>6</v>
      </c>
      <c r="C705">
        <v>114</v>
      </c>
      <c r="D705" s="1">
        <v>114</v>
      </c>
      <c r="E705" s="1" t="s">
        <v>366</v>
      </c>
      <c r="H705">
        <f>IF('Раздел 6'!U28&gt;='Раздел 6'!V28,0,1)</f>
        <v>0</v>
      </c>
    </row>
    <row r="706" spans="1:8" ht="12.75">
      <c r="A706" t="str">
        <f t="shared" si="14"/>
        <v>0606024</v>
      </c>
      <c r="B706" s="1">
        <v>6</v>
      </c>
      <c r="C706">
        <v>115</v>
      </c>
      <c r="D706" s="1">
        <v>115</v>
      </c>
      <c r="E706" s="1" t="s">
        <v>367</v>
      </c>
      <c r="H706">
        <f>IF('Раздел 6'!U29&gt;='Раздел 6'!V29,0,1)</f>
        <v>0</v>
      </c>
    </row>
    <row r="707" spans="1:8" ht="12.75">
      <c r="A707" t="str">
        <f t="shared" si="14"/>
        <v>0606024</v>
      </c>
      <c r="B707" s="1">
        <v>6</v>
      </c>
      <c r="C707">
        <v>116</v>
      </c>
      <c r="D707" s="1">
        <v>116</v>
      </c>
      <c r="E707" s="1" t="s">
        <v>368</v>
      </c>
      <c r="H707">
        <f>IF('Раздел 6'!U30&gt;='Раздел 6'!V30,0,1)</f>
        <v>0</v>
      </c>
    </row>
    <row r="708" spans="1:8" ht="12.75">
      <c r="A708" t="str">
        <f t="shared" si="14"/>
        <v>0606024</v>
      </c>
      <c r="B708" s="1">
        <v>6</v>
      </c>
      <c r="C708">
        <v>117</v>
      </c>
      <c r="D708" s="1">
        <v>117</v>
      </c>
      <c r="E708" s="1" t="s">
        <v>369</v>
      </c>
      <c r="H708">
        <f>IF('Раздел 6'!U31&gt;='Раздел 6'!V31,0,1)</f>
        <v>0</v>
      </c>
    </row>
    <row r="709" spans="1:8" ht="12.75">
      <c r="A709" t="str">
        <f t="shared" si="14"/>
        <v>0606024</v>
      </c>
      <c r="B709" s="1">
        <v>6</v>
      </c>
      <c r="C709">
        <v>118</v>
      </c>
      <c r="D709" s="1">
        <v>118</v>
      </c>
      <c r="E709" s="1" t="s">
        <v>370</v>
      </c>
      <c r="H709">
        <f>IF('Раздел 6'!U32&gt;='Раздел 6'!V32,0,1)</f>
        <v>0</v>
      </c>
    </row>
    <row r="710" spans="1:8" ht="12.75">
      <c r="A710" t="str">
        <f t="shared" si="14"/>
        <v>0606024</v>
      </c>
      <c r="B710" s="1">
        <v>6</v>
      </c>
      <c r="C710">
        <v>119</v>
      </c>
      <c r="D710" s="1">
        <v>119</v>
      </c>
      <c r="E710" s="1" t="s">
        <v>371</v>
      </c>
      <c r="H710">
        <f>IF('Раздел 6'!U33&gt;='Раздел 6'!V33,0,1)</f>
        <v>0</v>
      </c>
    </row>
    <row r="711" spans="1:8" ht="12.75">
      <c r="A711" t="str">
        <f t="shared" si="14"/>
        <v>0606024</v>
      </c>
      <c r="B711" s="1">
        <v>6</v>
      </c>
      <c r="C711">
        <v>120</v>
      </c>
      <c r="D711" s="1">
        <v>120</v>
      </c>
      <c r="E711" s="1" t="s">
        <v>372</v>
      </c>
      <c r="H711">
        <f>IF('Раздел 6'!U34&gt;='Раздел 6'!V34,0,1)</f>
        <v>0</v>
      </c>
    </row>
    <row r="712" spans="1:8" ht="12.75">
      <c r="A712" t="str">
        <f t="shared" si="14"/>
        <v>0606024</v>
      </c>
      <c r="B712" s="1">
        <v>6</v>
      </c>
      <c r="C712">
        <v>121</v>
      </c>
      <c r="D712" s="1">
        <v>121</v>
      </c>
      <c r="E712" s="1" t="s">
        <v>373</v>
      </c>
      <c r="H712">
        <f>IF('Раздел 6'!U35&gt;='Раздел 6'!V35,0,1)</f>
        <v>0</v>
      </c>
    </row>
    <row r="713" spans="1:8" ht="12.75">
      <c r="A713" t="str">
        <f t="shared" si="14"/>
        <v>0606024</v>
      </c>
      <c r="B713" s="1">
        <v>6</v>
      </c>
      <c r="C713">
        <v>122</v>
      </c>
      <c r="D713" s="1">
        <v>122</v>
      </c>
      <c r="E713" s="1" t="s">
        <v>374</v>
      </c>
      <c r="H713">
        <f>IF('Раздел 6'!U36&gt;='Раздел 6'!V36,0,1)</f>
        <v>0</v>
      </c>
    </row>
    <row r="714" spans="1:8" ht="12.75">
      <c r="A714" t="str">
        <f t="shared" si="14"/>
        <v>0606024</v>
      </c>
      <c r="B714" s="1">
        <v>6</v>
      </c>
      <c r="C714">
        <v>123</v>
      </c>
      <c r="D714" s="1">
        <v>123</v>
      </c>
      <c r="E714" s="1" t="s">
        <v>375</v>
      </c>
      <c r="H714">
        <f>IF('Раздел 6'!U37&gt;='Раздел 6'!V37,0,1)</f>
        <v>0</v>
      </c>
    </row>
    <row r="715" spans="1:8" ht="12.75">
      <c r="A715" t="str">
        <f t="shared" si="14"/>
        <v>0606024</v>
      </c>
      <c r="B715" s="1">
        <v>6</v>
      </c>
      <c r="C715">
        <v>124</v>
      </c>
      <c r="D715" s="1">
        <v>124</v>
      </c>
      <c r="E715" s="1" t="s">
        <v>376</v>
      </c>
      <c r="H715">
        <f>IF('Раздел 6'!U38&gt;='Раздел 6'!V38,0,1)</f>
        <v>0</v>
      </c>
    </row>
    <row r="716" spans="1:8" ht="12.75">
      <c r="A716" t="str">
        <f t="shared" si="14"/>
        <v>0606024</v>
      </c>
      <c r="B716" s="1">
        <v>6</v>
      </c>
      <c r="C716">
        <v>125</v>
      </c>
      <c r="D716" s="1">
        <v>125</v>
      </c>
      <c r="E716" s="1" t="s">
        <v>577</v>
      </c>
      <c r="H716">
        <f>IF('Раздел 6'!U39&gt;='Раздел 6'!V39,0,1)</f>
        <v>0</v>
      </c>
    </row>
    <row r="717" spans="1:8" ht="12.75">
      <c r="A717" t="str">
        <f t="shared" si="14"/>
        <v>0606024</v>
      </c>
      <c r="B717" s="1">
        <v>6</v>
      </c>
      <c r="C717">
        <v>126</v>
      </c>
      <c r="D717" s="1">
        <v>126</v>
      </c>
      <c r="E717" s="1" t="s">
        <v>578</v>
      </c>
      <c r="H717">
        <f>IF('Раздел 6'!U40&gt;='Раздел 6'!V40,0,1)</f>
        <v>0</v>
      </c>
    </row>
    <row r="718" spans="1:8" ht="12.75">
      <c r="A718" t="str">
        <f t="shared" si="14"/>
        <v>0606024</v>
      </c>
      <c r="B718" s="1">
        <v>6</v>
      </c>
      <c r="C718">
        <v>127</v>
      </c>
      <c r="D718" s="1">
        <v>127</v>
      </c>
      <c r="E718" s="1" t="s">
        <v>579</v>
      </c>
      <c r="H718">
        <f>IF('Раздел 6'!U41&gt;='Раздел 6'!V41,0,1)</f>
        <v>0</v>
      </c>
    </row>
    <row r="719" spans="1:8" ht="12.75">
      <c r="A719" t="str">
        <f t="shared" si="14"/>
        <v>0606024</v>
      </c>
      <c r="B719" s="1">
        <v>6</v>
      </c>
      <c r="C719">
        <v>128</v>
      </c>
      <c r="D719" s="1">
        <v>128</v>
      </c>
      <c r="E719" s="1" t="s">
        <v>580</v>
      </c>
      <c r="H719">
        <f>IF('Раздел 6'!U42&gt;='Раздел 6'!V42,0,1)</f>
        <v>0</v>
      </c>
    </row>
    <row r="720" spans="1:8" ht="12.75">
      <c r="A720" t="str">
        <f t="shared" si="14"/>
        <v>0606024</v>
      </c>
      <c r="B720" s="1">
        <v>6</v>
      </c>
      <c r="C720">
        <v>129</v>
      </c>
      <c r="D720" s="1">
        <v>129</v>
      </c>
      <c r="E720" s="1" t="s">
        <v>581</v>
      </c>
      <c r="H720">
        <f>IF('Раздел 6'!U43&gt;='Раздел 6'!V43,0,1)</f>
        <v>0</v>
      </c>
    </row>
    <row r="721" spans="1:8" ht="12.75">
      <c r="A721" t="str">
        <f t="shared" si="14"/>
        <v>0606024</v>
      </c>
      <c r="B721" s="1">
        <v>6</v>
      </c>
      <c r="C721">
        <v>130</v>
      </c>
      <c r="D721" s="1">
        <v>130</v>
      </c>
      <c r="E721" s="1" t="s">
        <v>582</v>
      </c>
      <c r="H721">
        <f>IF('Раздел 6'!U44&gt;='Раздел 6'!V44,0,1)</f>
        <v>0</v>
      </c>
    </row>
    <row r="722" spans="1:8" ht="12.75">
      <c r="A722" t="str">
        <f t="shared" si="14"/>
        <v>0606024</v>
      </c>
      <c r="B722" s="1">
        <v>6</v>
      </c>
      <c r="C722">
        <v>131</v>
      </c>
      <c r="D722" s="1">
        <v>131</v>
      </c>
      <c r="E722" s="1" t="s">
        <v>583</v>
      </c>
      <c r="H722">
        <f>IF('Раздел 6'!U45&gt;='Раздел 6'!V45,0,1)</f>
        <v>0</v>
      </c>
    </row>
    <row r="723" spans="1:8" ht="12.75">
      <c r="A723" s="39" t="str">
        <f t="shared" si="14"/>
        <v>0606024</v>
      </c>
      <c r="B723" s="39">
        <v>7</v>
      </c>
      <c r="C723" s="39">
        <v>0</v>
      </c>
      <c r="D723" s="39">
        <v>0</v>
      </c>
      <c r="E723" s="39" t="str">
        <f>CONCATENATE("Количество ошибок в разделе 7: ",H723)</f>
        <v>Количество ошибок в разделе 7: 0</v>
      </c>
      <c r="F723" s="39"/>
      <c r="G723" s="39"/>
      <c r="H723" s="39">
        <f>SUM(H724:H830)</f>
        <v>0</v>
      </c>
    </row>
    <row r="724" spans="1:8" ht="12.75">
      <c r="A724" t="str">
        <f t="shared" si="14"/>
        <v>0606024</v>
      </c>
      <c r="B724">
        <v>7</v>
      </c>
      <c r="C724">
        <v>1</v>
      </c>
      <c r="D724" s="1">
        <v>1</v>
      </c>
      <c r="E724" s="1" t="s">
        <v>621</v>
      </c>
      <c r="H724">
        <f>IF('Раздел 7'!P21='Раздел 7'!P22+'Раздел 7'!P26,0,1)</f>
        <v>0</v>
      </c>
    </row>
    <row r="725" spans="1:8" ht="12.75">
      <c r="A725" t="str">
        <f t="shared" si="14"/>
        <v>0606024</v>
      </c>
      <c r="B725">
        <v>7</v>
      </c>
      <c r="C725">
        <v>2</v>
      </c>
      <c r="D725" s="1">
        <v>2</v>
      </c>
      <c r="E725" s="1" t="s">
        <v>622</v>
      </c>
      <c r="H725">
        <f>IF('Раздел 7'!Q21='Раздел 7'!Q22+'Раздел 7'!Q26,0,1)</f>
        <v>0</v>
      </c>
    </row>
    <row r="726" spans="1:8" ht="12.75">
      <c r="A726" t="str">
        <f t="shared" si="14"/>
        <v>0606024</v>
      </c>
      <c r="B726">
        <v>7</v>
      </c>
      <c r="C726">
        <v>3</v>
      </c>
      <c r="D726" s="1">
        <v>3</v>
      </c>
      <c r="E726" s="1" t="s">
        <v>623</v>
      </c>
      <c r="H726">
        <f>IF('Раздел 7'!R21='Раздел 7'!R22+'Раздел 7'!R26,0,1)</f>
        <v>0</v>
      </c>
    </row>
    <row r="727" spans="1:8" ht="12.75">
      <c r="A727" t="str">
        <f aca="true" t="shared" si="15" ref="A727:A790">P_3</f>
        <v>0606024</v>
      </c>
      <c r="B727">
        <v>7</v>
      </c>
      <c r="C727">
        <v>4</v>
      </c>
      <c r="D727" s="1">
        <v>4</v>
      </c>
      <c r="E727" s="1" t="s">
        <v>624</v>
      </c>
      <c r="H727">
        <f>IF('Раздел 7'!S21='Раздел 7'!S22+'Раздел 7'!S26,0,1)</f>
        <v>0</v>
      </c>
    </row>
    <row r="728" spans="1:8" ht="12.75">
      <c r="A728" t="str">
        <f t="shared" si="15"/>
        <v>0606024</v>
      </c>
      <c r="B728">
        <v>7</v>
      </c>
      <c r="C728">
        <v>5</v>
      </c>
      <c r="D728" s="1">
        <v>5</v>
      </c>
      <c r="E728" s="1" t="s">
        <v>625</v>
      </c>
      <c r="H728">
        <f>IF('Раздел 7'!T21='Раздел 7'!T22+'Раздел 7'!T26,0,1)</f>
        <v>0</v>
      </c>
    </row>
    <row r="729" spans="1:8" ht="12.75">
      <c r="A729" t="str">
        <f t="shared" si="15"/>
        <v>0606024</v>
      </c>
      <c r="B729">
        <v>7</v>
      </c>
      <c r="C729">
        <v>6</v>
      </c>
      <c r="D729" s="1">
        <v>6</v>
      </c>
      <c r="E729" s="1" t="s">
        <v>626</v>
      </c>
      <c r="H729">
        <f>IF('Раздел 7'!U21='Раздел 7'!U22+'Раздел 7'!U26,0,1)</f>
        <v>0</v>
      </c>
    </row>
    <row r="730" spans="1:8" ht="12.75">
      <c r="A730" t="str">
        <f t="shared" si="15"/>
        <v>0606024</v>
      </c>
      <c r="B730">
        <v>7</v>
      </c>
      <c r="C730">
        <v>7</v>
      </c>
      <c r="D730" s="1">
        <v>7</v>
      </c>
      <c r="E730" s="1" t="s">
        <v>627</v>
      </c>
      <c r="H730">
        <f>IF('Раздел 7'!V21='Раздел 7'!V22+'Раздел 7'!V26,0,1)</f>
        <v>0</v>
      </c>
    </row>
    <row r="731" spans="1:8" ht="12.75">
      <c r="A731" t="str">
        <f t="shared" si="15"/>
        <v>0606024</v>
      </c>
      <c r="B731">
        <v>7</v>
      </c>
      <c r="C731">
        <v>8</v>
      </c>
      <c r="D731" s="1">
        <v>8</v>
      </c>
      <c r="E731" s="1" t="s">
        <v>628</v>
      </c>
      <c r="H731">
        <f>IF('Раздел 7'!P22&gt;='Раздел 7'!P23,0,1)</f>
        <v>0</v>
      </c>
    </row>
    <row r="732" spans="1:8" ht="12.75">
      <c r="A732" t="str">
        <f t="shared" si="15"/>
        <v>0606024</v>
      </c>
      <c r="B732">
        <v>7</v>
      </c>
      <c r="C732">
        <v>9</v>
      </c>
      <c r="D732" s="1">
        <v>9</v>
      </c>
      <c r="E732" s="1" t="s">
        <v>629</v>
      </c>
      <c r="H732">
        <f>IF('Раздел 7'!Q22&gt;='Раздел 7'!Q23,0,1)</f>
        <v>0</v>
      </c>
    </row>
    <row r="733" spans="1:8" ht="12.75">
      <c r="A733" t="str">
        <f t="shared" si="15"/>
        <v>0606024</v>
      </c>
      <c r="B733">
        <v>7</v>
      </c>
      <c r="C733">
        <v>10</v>
      </c>
      <c r="D733" s="1">
        <v>10</v>
      </c>
      <c r="E733" s="1" t="s">
        <v>630</v>
      </c>
      <c r="H733">
        <f>IF('Раздел 7'!R22&gt;='Раздел 7'!R23,0,1)</f>
        <v>0</v>
      </c>
    </row>
    <row r="734" spans="1:8" ht="12.75">
      <c r="A734" t="str">
        <f t="shared" si="15"/>
        <v>0606024</v>
      </c>
      <c r="B734">
        <v>7</v>
      </c>
      <c r="C734">
        <v>11</v>
      </c>
      <c r="D734" s="1">
        <v>11</v>
      </c>
      <c r="E734" s="1" t="s">
        <v>631</v>
      </c>
      <c r="H734">
        <f>IF('Раздел 7'!S22&gt;='Раздел 7'!S23,0,1)</f>
        <v>0</v>
      </c>
    </row>
    <row r="735" spans="1:8" ht="12.75">
      <c r="A735" t="str">
        <f t="shared" si="15"/>
        <v>0606024</v>
      </c>
      <c r="B735">
        <v>7</v>
      </c>
      <c r="C735">
        <v>12</v>
      </c>
      <c r="D735" s="1">
        <v>12</v>
      </c>
      <c r="E735" s="1" t="s">
        <v>632</v>
      </c>
      <c r="H735">
        <f>IF('Раздел 7'!T22&gt;='Раздел 7'!T23,0,1)</f>
        <v>0</v>
      </c>
    </row>
    <row r="736" spans="1:8" ht="12.75">
      <c r="A736" t="str">
        <f t="shared" si="15"/>
        <v>0606024</v>
      </c>
      <c r="B736">
        <v>7</v>
      </c>
      <c r="C736">
        <v>13</v>
      </c>
      <c r="D736" s="1">
        <v>13</v>
      </c>
      <c r="E736" s="1" t="s">
        <v>633</v>
      </c>
      <c r="H736">
        <f>IF('Раздел 7'!U22&gt;='Раздел 7'!U23,0,1)</f>
        <v>0</v>
      </c>
    </row>
    <row r="737" spans="1:8" ht="12.75">
      <c r="A737" t="str">
        <f t="shared" si="15"/>
        <v>0606024</v>
      </c>
      <c r="B737">
        <v>7</v>
      </c>
      <c r="C737">
        <v>14</v>
      </c>
      <c r="D737" s="1">
        <v>14</v>
      </c>
      <c r="E737" s="1" t="s">
        <v>634</v>
      </c>
      <c r="H737">
        <f>IF('Раздел 7'!V22&gt;='Раздел 7'!V23,0,1)</f>
        <v>0</v>
      </c>
    </row>
    <row r="738" spans="1:8" ht="12.75">
      <c r="A738" t="str">
        <f t="shared" si="15"/>
        <v>0606024</v>
      </c>
      <c r="B738">
        <v>7</v>
      </c>
      <c r="C738">
        <v>15</v>
      </c>
      <c r="D738" s="1">
        <v>15</v>
      </c>
      <c r="E738" s="1" t="s">
        <v>635</v>
      </c>
      <c r="H738">
        <f>IF('Раздел 7'!P22&gt;='Раздел 7'!P24,0,1)</f>
        <v>0</v>
      </c>
    </row>
    <row r="739" spans="1:8" ht="12.75">
      <c r="A739" t="str">
        <f t="shared" si="15"/>
        <v>0606024</v>
      </c>
      <c r="B739">
        <v>7</v>
      </c>
      <c r="C739">
        <v>16</v>
      </c>
      <c r="D739" s="1">
        <v>16</v>
      </c>
      <c r="E739" s="1" t="s">
        <v>636</v>
      </c>
      <c r="H739">
        <f>IF('Раздел 7'!Q22&gt;='Раздел 7'!Q24,0,1)</f>
        <v>0</v>
      </c>
    </row>
    <row r="740" spans="1:8" ht="12.75">
      <c r="A740" t="str">
        <f t="shared" si="15"/>
        <v>0606024</v>
      </c>
      <c r="B740">
        <v>7</v>
      </c>
      <c r="C740">
        <v>17</v>
      </c>
      <c r="D740" s="1">
        <v>17</v>
      </c>
      <c r="E740" s="1" t="s">
        <v>637</v>
      </c>
      <c r="H740">
        <f>IF('Раздел 7'!R22&gt;='Раздел 7'!R24,0,1)</f>
        <v>0</v>
      </c>
    </row>
    <row r="741" spans="1:8" ht="12.75">
      <c r="A741" t="str">
        <f t="shared" si="15"/>
        <v>0606024</v>
      </c>
      <c r="B741">
        <v>7</v>
      </c>
      <c r="C741">
        <v>18</v>
      </c>
      <c r="D741" s="1">
        <v>18</v>
      </c>
      <c r="E741" s="1" t="s">
        <v>638</v>
      </c>
      <c r="H741">
        <f>IF('Раздел 7'!S22&gt;='Раздел 7'!S24,0,1)</f>
        <v>0</v>
      </c>
    </row>
    <row r="742" spans="1:8" ht="12.75">
      <c r="A742" t="str">
        <f t="shared" si="15"/>
        <v>0606024</v>
      </c>
      <c r="B742">
        <v>7</v>
      </c>
      <c r="C742">
        <v>19</v>
      </c>
      <c r="D742" s="1">
        <v>19</v>
      </c>
      <c r="E742" s="1" t="s">
        <v>639</v>
      </c>
      <c r="H742">
        <f>IF('Раздел 7'!T22&gt;='Раздел 7'!T24,0,1)</f>
        <v>0</v>
      </c>
    </row>
    <row r="743" spans="1:8" ht="12.75">
      <c r="A743" t="str">
        <f t="shared" si="15"/>
        <v>0606024</v>
      </c>
      <c r="B743">
        <v>7</v>
      </c>
      <c r="C743">
        <v>20</v>
      </c>
      <c r="D743" s="1">
        <v>20</v>
      </c>
      <c r="E743" s="1" t="s">
        <v>640</v>
      </c>
      <c r="H743">
        <f>IF('Раздел 7'!U22&gt;='Раздел 7'!U24,0,1)</f>
        <v>0</v>
      </c>
    </row>
    <row r="744" spans="1:8" ht="12.75">
      <c r="A744" t="str">
        <f t="shared" si="15"/>
        <v>0606024</v>
      </c>
      <c r="B744">
        <v>7</v>
      </c>
      <c r="C744">
        <v>21</v>
      </c>
      <c r="D744" s="1">
        <v>21</v>
      </c>
      <c r="E744" s="1" t="s">
        <v>641</v>
      </c>
      <c r="H744">
        <f>IF('Раздел 7'!V22&gt;='Раздел 7'!V24,0,1)</f>
        <v>0</v>
      </c>
    </row>
    <row r="745" spans="1:8" ht="12.75">
      <c r="A745" t="str">
        <f t="shared" si="15"/>
        <v>0606024</v>
      </c>
      <c r="B745">
        <v>7</v>
      </c>
      <c r="C745">
        <v>22</v>
      </c>
      <c r="D745" s="1">
        <v>22</v>
      </c>
      <c r="E745" s="1" t="s">
        <v>642</v>
      </c>
      <c r="H745">
        <f>IF('Раздел 7'!P22&gt;='Раздел 7'!P25,0,1)</f>
        <v>0</v>
      </c>
    </row>
    <row r="746" spans="1:8" ht="12.75">
      <c r="A746" t="str">
        <f t="shared" si="15"/>
        <v>0606024</v>
      </c>
      <c r="B746">
        <v>7</v>
      </c>
      <c r="C746">
        <v>23</v>
      </c>
      <c r="D746" s="1">
        <v>23</v>
      </c>
      <c r="E746" s="1" t="s">
        <v>643</v>
      </c>
      <c r="H746">
        <f>IF('Раздел 7'!Q22&gt;='Раздел 7'!Q25,0,1)</f>
        <v>0</v>
      </c>
    </row>
    <row r="747" spans="1:8" ht="12.75">
      <c r="A747" t="str">
        <f t="shared" si="15"/>
        <v>0606024</v>
      </c>
      <c r="B747">
        <v>7</v>
      </c>
      <c r="C747">
        <v>24</v>
      </c>
      <c r="D747" s="1">
        <v>24</v>
      </c>
      <c r="E747" s="1" t="s">
        <v>644</v>
      </c>
      <c r="H747">
        <f>IF('Раздел 7'!R22&gt;='Раздел 7'!R25,0,1)</f>
        <v>0</v>
      </c>
    </row>
    <row r="748" spans="1:8" ht="12.75">
      <c r="A748" t="str">
        <f t="shared" si="15"/>
        <v>0606024</v>
      </c>
      <c r="B748">
        <v>7</v>
      </c>
      <c r="C748">
        <v>25</v>
      </c>
      <c r="D748" s="1">
        <v>25</v>
      </c>
      <c r="E748" s="1" t="s">
        <v>645</v>
      </c>
      <c r="H748">
        <f>IF('Раздел 7'!S22&gt;='Раздел 7'!S25,0,1)</f>
        <v>0</v>
      </c>
    </row>
    <row r="749" spans="1:8" ht="12.75">
      <c r="A749" t="str">
        <f t="shared" si="15"/>
        <v>0606024</v>
      </c>
      <c r="B749">
        <v>7</v>
      </c>
      <c r="C749">
        <v>26</v>
      </c>
      <c r="D749" s="1">
        <v>26</v>
      </c>
      <c r="E749" s="1" t="s">
        <v>646</v>
      </c>
      <c r="H749">
        <f>IF('Раздел 7'!T22&gt;='Раздел 7'!T25,0,1)</f>
        <v>0</v>
      </c>
    </row>
    <row r="750" spans="1:8" ht="12.75">
      <c r="A750" t="str">
        <f t="shared" si="15"/>
        <v>0606024</v>
      </c>
      <c r="B750">
        <v>7</v>
      </c>
      <c r="C750">
        <v>27</v>
      </c>
      <c r="D750" s="1">
        <v>27</v>
      </c>
      <c r="E750" s="1" t="s">
        <v>647</v>
      </c>
      <c r="H750">
        <f>IF('Раздел 7'!U22&gt;='Раздел 7'!U25,0,1)</f>
        <v>0</v>
      </c>
    </row>
    <row r="751" spans="1:8" ht="12.75">
      <c r="A751" t="str">
        <f t="shared" si="15"/>
        <v>0606024</v>
      </c>
      <c r="B751">
        <v>7</v>
      </c>
      <c r="C751">
        <v>28</v>
      </c>
      <c r="D751" s="1">
        <v>28</v>
      </c>
      <c r="E751" s="1" t="s">
        <v>648</v>
      </c>
      <c r="H751">
        <f>IF('Раздел 7'!V22&gt;='Раздел 7'!V25,0,1)</f>
        <v>0</v>
      </c>
    </row>
    <row r="752" spans="1:8" ht="12.75">
      <c r="A752" t="str">
        <f t="shared" si="15"/>
        <v>0606024</v>
      </c>
      <c r="B752">
        <v>7</v>
      </c>
      <c r="C752">
        <v>29</v>
      </c>
      <c r="D752" s="1">
        <v>29</v>
      </c>
      <c r="E752" s="1" t="s">
        <v>649</v>
      </c>
      <c r="H752">
        <f>IF('Раздел 7'!T21&gt;='Раздел 7'!T27,0,1)</f>
        <v>0</v>
      </c>
    </row>
    <row r="753" spans="1:8" ht="12.75">
      <c r="A753" t="str">
        <f t="shared" si="15"/>
        <v>0606024</v>
      </c>
      <c r="B753">
        <v>7</v>
      </c>
      <c r="C753">
        <v>30</v>
      </c>
      <c r="D753" s="1">
        <v>30</v>
      </c>
      <c r="E753" s="1" t="s">
        <v>650</v>
      </c>
      <c r="H753">
        <f>IF('Раздел 7'!U21&gt;='Раздел 7'!U27,0,1)</f>
        <v>0</v>
      </c>
    </row>
    <row r="754" spans="1:8" ht="12.75">
      <c r="A754" t="str">
        <f t="shared" si="15"/>
        <v>0606024</v>
      </c>
      <c r="B754">
        <v>7</v>
      </c>
      <c r="C754">
        <v>31</v>
      </c>
      <c r="D754" s="1">
        <v>31</v>
      </c>
      <c r="E754" s="1" t="s">
        <v>651</v>
      </c>
      <c r="H754">
        <f>IF('Раздел 7'!P21&gt;='Раздел 7'!P28,0,1)</f>
        <v>0</v>
      </c>
    </row>
    <row r="755" spans="1:8" ht="12.75">
      <c r="A755" t="str">
        <f t="shared" si="15"/>
        <v>0606024</v>
      </c>
      <c r="B755">
        <v>7</v>
      </c>
      <c r="C755">
        <v>32</v>
      </c>
      <c r="D755" s="1">
        <v>32</v>
      </c>
      <c r="E755" s="1" t="s">
        <v>652</v>
      </c>
      <c r="H755">
        <f>IF('Раздел 7'!Q21&gt;='Раздел 7'!Q28,0,1)</f>
        <v>0</v>
      </c>
    </row>
    <row r="756" spans="1:8" ht="12.75">
      <c r="A756" t="str">
        <f t="shared" si="15"/>
        <v>0606024</v>
      </c>
      <c r="B756">
        <v>7</v>
      </c>
      <c r="C756">
        <v>33</v>
      </c>
      <c r="D756" s="1">
        <v>33</v>
      </c>
      <c r="E756" s="1" t="s">
        <v>653</v>
      </c>
      <c r="H756">
        <f>IF('Раздел 7'!R21&gt;='Раздел 7'!R28,0,1)</f>
        <v>0</v>
      </c>
    </row>
    <row r="757" spans="1:8" ht="12.75">
      <c r="A757" t="str">
        <f t="shared" si="15"/>
        <v>0606024</v>
      </c>
      <c r="B757">
        <v>7</v>
      </c>
      <c r="C757">
        <v>34</v>
      </c>
      <c r="D757" s="1">
        <v>34</v>
      </c>
      <c r="E757" s="1" t="s">
        <v>654</v>
      </c>
      <c r="H757">
        <f>IF('Раздел 7'!S21&gt;='Раздел 7'!S28,0,1)</f>
        <v>0</v>
      </c>
    </row>
    <row r="758" spans="1:8" ht="12.75">
      <c r="A758" t="str">
        <f t="shared" si="15"/>
        <v>0606024</v>
      </c>
      <c r="B758">
        <v>7</v>
      </c>
      <c r="C758">
        <v>35</v>
      </c>
      <c r="D758" s="1">
        <v>35</v>
      </c>
      <c r="E758" s="1" t="s">
        <v>655</v>
      </c>
      <c r="H758">
        <f>IF('Раздел 7'!T21&gt;='Раздел 7'!T28,0,1)</f>
        <v>0</v>
      </c>
    </row>
    <row r="759" spans="1:8" ht="12.75">
      <c r="A759" t="str">
        <f t="shared" si="15"/>
        <v>0606024</v>
      </c>
      <c r="B759">
        <v>7</v>
      </c>
      <c r="C759">
        <v>36</v>
      </c>
      <c r="D759" s="1">
        <v>36</v>
      </c>
      <c r="E759" s="1" t="s">
        <v>656</v>
      </c>
      <c r="H759">
        <f>IF('Раздел 7'!U21&gt;='Раздел 7'!U28,0,1)</f>
        <v>0</v>
      </c>
    </row>
    <row r="760" spans="1:8" ht="12.75">
      <c r="A760" t="str">
        <f t="shared" si="15"/>
        <v>0606024</v>
      </c>
      <c r="B760">
        <v>7</v>
      </c>
      <c r="C760">
        <v>37</v>
      </c>
      <c r="D760" s="1">
        <v>37</v>
      </c>
      <c r="E760" s="1" t="s">
        <v>657</v>
      </c>
      <c r="H760">
        <f>IF('Раздел 7'!V21&gt;='Раздел 7'!V28,0,1)</f>
        <v>0</v>
      </c>
    </row>
    <row r="761" spans="1:8" ht="12.75">
      <c r="A761" t="str">
        <f t="shared" si="15"/>
        <v>0606024</v>
      </c>
      <c r="B761">
        <v>7</v>
      </c>
      <c r="C761">
        <v>38</v>
      </c>
      <c r="D761" s="1">
        <v>38</v>
      </c>
      <c r="E761" s="1" t="s">
        <v>658</v>
      </c>
      <c r="H761">
        <f>IF('Раздел 7'!P21&gt;='Раздел 7'!P29,0,1)</f>
        <v>0</v>
      </c>
    </row>
    <row r="762" spans="1:8" ht="12.75">
      <c r="A762" t="str">
        <f t="shared" si="15"/>
        <v>0606024</v>
      </c>
      <c r="B762">
        <v>7</v>
      </c>
      <c r="C762">
        <v>39</v>
      </c>
      <c r="D762" s="1">
        <v>39</v>
      </c>
      <c r="E762" s="1" t="s">
        <v>659</v>
      </c>
      <c r="H762">
        <f>IF('Раздел 7'!Q21&gt;='Раздел 7'!Q29,0,1)</f>
        <v>0</v>
      </c>
    </row>
    <row r="763" spans="1:8" ht="12.75">
      <c r="A763" t="str">
        <f t="shared" si="15"/>
        <v>0606024</v>
      </c>
      <c r="B763">
        <v>7</v>
      </c>
      <c r="C763">
        <v>40</v>
      </c>
      <c r="D763" s="1">
        <v>40</v>
      </c>
      <c r="E763" s="1" t="s">
        <v>660</v>
      </c>
      <c r="H763">
        <f>IF('Раздел 7'!R21&gt;='Раздел 7'!R29,0,1)</f>
        <v>0</v>
      </c>
    </row>
    <row r="764" spans="1:8" ht="12.75">
      <c r="A764" t="str">
        <f t="shared" si="15"/>
        <v>0606024</v>
      </c>
      <c r="B764">
        <v>7</v>
      </c>
      <c r="C764">
        <v>41</v>
      </c>
      <c r="D764" s="1">
        <v>41</v>
      </c>
      <c r="E764" s="1" t="s">
        <v>661</v>
      </c>
      <c r="H764">
        <f>IF('Раздел 7'!S21&gt;='Раздел 7'!S29,0,1)</f>
        <v>0</v>
      </c>
    </row>
    <row r="765" spans="1:8" ht="12.75">
      <c r="A765" t="str">
        <f t="shared" si="15"/>
        <v>0606024</v>
      </c>
      <c r="B765">
        <v>7</v>
      </c>
      <c r="C765">
        <v>42</v>
      </c>
      <c r="D765" s="1">
        <v>42</v>
      </c>
      <c r="E765" s="1" t="s">
        <v>662</v>
      </c>
      <c r="H765">
        <f>IF('Раздел 7'!T21&gt;='Раздел 7'!T29,0,1)</f>
        <v>0</v>
      </c>
    </row>
    <row r="766" spans="1:8" ht="12.75">
      <c r="A766" t="str">
        <f t="shared" si="15"/>
        <v>0606024</v>
      </c>
      <c r="B766">
        <v>7</v>
      </c>
      <c r="C766">
        <v>43</v>
      </c>
      <c r="D766" s="1">
        <v>43</v>
      </c>
      <c r="E766" s="1" t="s">
        <v>663</v>
      </c>
      <c r="H766">
        <f>IF('Раздел 7'!U21&gt;='Раздел 7'!U29,0,1)</f>
        <v>0</v>
      </c>
    </row>
    <row r="767" spans="1:8" ht="12.75">
      <c r="A767" t="str">
        <f t="shared" si="15"/>
        <v>0606024</v>
      </c>
      <c r="B767">
        <v>7</v>
      </c>
      <c r="C767">
        <v>44</v>
      </c>
      <c r="D767" s="1">
        <v>44</v>
      </c>
      <c r="E767" s="1" t="s">
        <v>664</v>
      </c>
      <c r="H767">
        <f>IF('Раздел 7'!V21&gt;='Раздел 7'!V29,0,1)</f>
        <v>0</v>
      </c>
    </row>
    <row r="768" spans="1:8" ht="12.75">
      <c r="A768" t="str">
        <f t="shared" si="15"/>
        <v>0606024</v>
      </c>
      <c r="B768">
        <v>7</v>
      </c>
      <c r="C768">
        <v>45</v>
      </c>
      <c r="D768" s="1">
        <v>45</v>
      </c>
      <c r="E768" s="1" t="s">
        <v>665</v>
      </c>
      <c r="H768">
        <f>IF('Раздел 7'!P21&gt;='Раздел 7'!P30,0,1)</f>
        <v>0</v>
      </c>
    </row>
    <row r="769" spans="1:8" ht="12.75">
      <c r="A769" t="str">
        <f t="shared" si="15"/>
        <v>0606024</v>
      </c>
      <c r="B769">
        <v>7</v>
      </c>
      <c r="C769">
        <v>46</v>
      </c>
      <c r="D769" s="1">
        <v>46</v>
      </c>
      <c r="E769" s="1" t="s">
        <v>666</v>
      </c>
      <c r="H769">
        <f>IF('Раздел 7'!Q21&gt;='Раздел 7'!Q30,0,1)</f>
        <v>0</v>
      </c>
    </row>
    <row r="770" spans="1:8" ht="12.75">
      <c r="A770" t="str">
        <f t="shared" si="15"/>
        <v>0606024</v>
      </c>
      <c r="B770">
        <v>7</v>
      </c>
      <c r="C770">
        <v>47</v>
      </c>
      <c r="D770" s="1">
        <v>47</v>
      </c>
      <c r="E770" s="1" t="s">
        <v>667</v>
      </c>
      <c r="H770">
        <f>IF('Раздел 7'!R21&gt;='Раздел 7'!R30,0,1)</f>
        <v>0</v>
      </c>
    </row>
    <row r="771" spans="1:8" ht="12.75">
      <c r="A771" t="str">
        <f t="shared" si="15"/>
        <v>0606024</v>
      </c>
      <c r="B771">
        <v>7</v>
      </c>
      <c r="C771">
        <v>48</v>
      </c>
      <c r="D771" s="1">
        <v>48</v>
      </c>
      <c r="E771" s="1" t="s">
        <v>668</v>
      </c>
      <c r="H771">
        <f>IF('Раздел 7'!S21&gt;='Раздел 7'!S30,0,1)</f>
        <v>0</v>
      </c>
    </row>
    <row r="772" spans="1:8" ht="12.75">
      <c r="A772" t="str">
        <f t="shared" si="15"/>
        <v>0606024</v>
      </c>
      <c r="B772">
        <v>7</v>
      </c>
      <c r="C772">
        <v>49</v>
      </c>
      <c r="D772" s="1">
        <v>49</v>
      </c>
      <c r="E772" s="1" t="s">
        <v>669</v>
      </c>
      <c r="H772">
        <f>IF('Раздел 7'!T21&gt;='Раздел 7'!T30,0,1)</f>
        <v>0</v>
      </c>
    </row>
    <row r="773" spans="1:8" ht="12.75">
      <c r="A773" t="str">
        <f t="shared" si="15"/>
        <v>0606024</v>
      </c>
      <c r="B773">
        <v>7</v>
      </c>
      <c r="C773">
        <v>50</v>
      </c>
      <c r="D773" s="1">
        <v>50</v>
      </c>
      <c r="E773" s="1" t="s">
        <v>670</v>
      </c>
      <c r="H773">
        <f>IF('Раздел 7'!U21&gt;='Раздел 7'!U30,0,1)</f>
        <v>0</v>
      </c>
    </row>
    <row r="774" spans="1:8" ht="12.75">
      <c r="A774" t="str">
        <f t="shared" si="15"/>
        <v>0606024</v>
      </c>
      <c r="B774">
        <v>7</v>
      </c>
      <c r="C774">
        <v>51</v>
      </c>
      <c r="D774" s="1">
        <v>51</v>
      </c>
      <c r="E774" s="1" t="s">
        <v>671</v>
      </c>
      <c r="H774">
        <f>IF('Раздел 7'!V21&gt;='Раздел 7'!V30,0,1)</f>
        <v>0</v>
      </c>
    </row>
    <row r="775" spans="1:8" ht="12.75">
      <c r="A775" t="str">
        <f t="shared" si="15"/>
        <v>0606024</v>
      </c>
      <c r="B775">
        <v>7</v>
      </c>
      <c r="C775">
        <v>52</v>
      </c>
      <c r="D775" s="1">
        <v>52</v>
      </c>
      <c r="E775" s="1" t="s">
        <v>672</v>
      </c>
      <c r="H775">
        <f>IF('Раздел 7'!P30&gt;='Раздел 7'!P31,0,1)</f>
        <v>0</v>
      </c>
    </row>
    <row r="776" spans="1:8" ht="12.75">
      <c r="A776" t="str">
        <f t="shared" si="15"/>
        <v>0606024</v>
      </c>
      <c r="B776">
        <v>7</v>
      </c>
      <c r="C776">
        <v>53</v>
      </c>
      <c r="D776" s="1">
        <v>53</v>
      </c>
      <c r="E776" s="1" t="s">
        <v>673</v>
      </c>
      <c r="H776">
        <f>IF('Раздел 7'!R30&gt;='Раздел 7'!R31,0,1)</f>
        <v>0</v>
      </c>
    </row>
    <row r="777" spans="1:8" ht="12.75">
      <c r="A777" t="str">
        <f t="shared" si="15"/>
        <v>0606024</v>
      </c>
      <c r="B777">
        <v>7</v>
      </c>
      <c r="C777">
        <v>54</v>
      </c>
      <c r="D777" s="1">
        <v>54</v>
      </c>
      <c r="E777" s="1" t="s">
        <v>674</v>
      </c>
      <c r="H777">
        <f>IF('Раздел 7'!S30&gt;='Раздел 7'!S31,0,1)</f>
        <v>0</v>
      </c>
    </row>
    <row r="778" spans="1:8" ht="12.75">
      <c r="A778" t="str">
        <f t="shared" si="15"/>
        <v>0606024</v>
      </c>
      <c r="B778">
        <v>7</v>
      </c>
      <c r="C778">
        <v>55</v>
      </c>
      <c r="D778" s="1">
        <v>55</v>
      </c>
      <c r="E778" s="1" t="s">
        <v>675</v>
      </c>
      <c r="H778">
        <f>IF('Раздел 7'!T30&gt;='Раздел 7'!T31,0,1)</f>
        <v>0</v>
      </c>
    </row>
    <row r="779" spans="1:8" ht="12.75">
      <c r="A779" t="str">
        <f t="shared" si="15"/>
        <v>0606024</v>
      </c>
      <c r="B779">
        <v>7</v>
      </c>
      <c r="C779">
        <v>56</v>
      </c>
      <c r="D779" s="1">
        <v>56</v>
      </c>
      <c r="E779" s="1" t="s">
        <v>676</v>
      </c>
      <c r="H779">
        <f>IF('Раздел 7'!U30&gt;='Раздел 7'!U31,0,1)</f>
        <v>0</v>
      </c>
    </row>
    <row r="780" spans="1:8" ht="12.75">
      <c r="A780" t="str">
        <f t="shared" si="15"/>
        <v>0606024</v>
      </c>
      <c r="B780">
        <v>7</v>
      </c>
      <c r="C780">
        <v>57</v>
      </c>
      <c r="D780" s="1">
        <v>57</v>
      </c>
      <c r="E780" s="1" t="s">
        <v>677</v>
      </c>
      <c r="H780">
        <f>IF('Раздел 7'!V30&gt;='Раздел 7'!V31,0,1)</f>
        <v>0</v>
      </c>
    </row>
    <row r="781" spans="1:8" ht="12.75">
      <c r="A781" t="str">
        <f t="shared" si="15"/>
        <v>0606024</v>
      </c>
      <c r="B781">
        <v>7</v>
      </c>
      <c r="C781">
        <v>58</v>
      </c>
      <c r="D781" s="1">
        <v>58</v>
      </c>
      <c r="E781" s="1" t="s">
        <v>678</v>
      </c>
      <c r="H781">
        <f>IF('Раздел 7'!P21=SUM('Раздел 7'!Q21:S21),0,1)</f>
        <v>0</v>
      </c>
    </row>
    <row r="782" spans="1:8" ht="12.75">
      <c r="A782" t="str">
        <f t="shared" si="15"/>
        <v>0606024</v>
      </c>
      <c r="B782">
        <v>7</v>
      </c>
      <c r="C782">
        <v>59</v>
      </c>
      <c r="D782" s="1">
        <v>59</v>
      </c>
      <c r="E782" s="1" t="s">
        <v>679</v>
      </c>
      <c r="H782">
        <f>IF('Раздел 7'!P22=SUM('Раздел 7'!Q22:S22),0,1)</f>
        <v>0</v>
      </c>
    </row>
    <row r="783" spans="1:8" ht="12.75">
      <c r="A783" t="str">
        <f t="shared" si="15"/>
        <v>0606024</v>
      </c>
      <c r="B783">
        <v>7</v>
      </c>
      <c r="C783">
        <v>60</v>
      </c>
      <c r="D783" s="1">
        <v>60</v>
      </c>
      <c r="E783" s="1" t="s">
        <v>680</v>
      </c>
      <c r="H783">
        <f>IF('Раздел 7'!P23=SUM('Раздел 7'!Q23:S23),0,1)</f>
        <v>0</v>
      </c>
    </row>
    <row r="784" spans="1:8" ht="12.75">
      <c r="A784" t="str">
        <f t="shared" si="15"/>
        <v>0606024</v>
      </c>
      <c r="B784">
        <v>7</v>
      </c>
      <c r="C784">
        <v>61</v>
      </c>
      <c r="D784" s="1">
        <v>61</v>
      </c>
      <c r="E784" s="1" t="s">
        <v>681</v>
      </c>
      <c r="H784">
        <f>IF('Раздел 7'!P24=SUM('Раздел 7'!Q24:S24),0,1)</f>
        <v>0</v>
      </c>
    </row>
    <row r="785" spans="1:8" ht="12.75">
      <c r="A785" t="str">
        <f t="shared" si="15"/>
        <v>0606024</v>
      </c>
      <c r="B785">
        <v>7</v>
      </c>
      <c r="C785">
        <v>62</v>
      </c>
      <c r="D785" s="1">
        <v>62</v>
      </c>
      <c r="E785" s="1" t="s">
        <v>682</v>
      </c>
      <c r="H785">
        <f>IF('Раздел 7'!P25=SUM('Раздел 7'!Q25:S25),0,1)</f>
        <v>0</v>
      </c>
    </row>
    <row r="786" spans="1:8" ht="12.75">
      <c r="A786" t="str">
        <f t="shared" si="15"/>
        <v>0606024</v>
      </c>
      <c r="B786">
        <v>7</v>
      </c>
      <c r="C786">
        <v>63</v>
      </c>
      <c r="D786" s="1">
        <v>63</v>
      </c>
      <c r="E786" s="1" t="s">
        <v>683</v>
      </c>
      <c r="H786">
        <f>IF('Раздел 7'!P26=SUM('Раздел 7'!Q26:S26),0,1)</f>
        <v>0</v>
      </c>
    </row>
    <row r="787" spans="1:8" ht="12.75">
      <c r="A787" t="str">
        <f t="shared" si="15"/>
        <v>0606024</v>
      </c>
      <c r="B787">
        <v>7</v>
      </c>
      <c r="C787">
        <v>64</v>
      </c>
      <c r="D787" s="1">
        <v>64</v>
      </c>
      <c r="E787" s="1" t="s">
        <v>684</v>
      </c>
      <c r="H787">
        <f>IF('Раздел 7'!P28=SUM('Раздел 7'!Q28:S28),0,1)</f>
        <v>0</v>
      </c>
    </row>
    <row r="788" spans="1:8" ht="12.75">
      <c r="A788" t="str">
        <f t="shared" si="15"/>
        <v>0606024</v>
      </c>
      <c r="B788">
        <v>7</v>
      </c>
      <c r="C788">
        <v>65</v>
      </c>
      <c r="D788" s="1">
        <v>65</v>
      </c>
      <c r="E788" s="1" t="s">
        <v>685</v>
      </c>
      <c r="H788">
        <f>IF('Раздел 7'!P29=SUM('Раздел 7'!Q29:S29),0,1)</f>
        <v>0</v>
      </c>
    </row>
    <row r="789" spans="1:8" ht="12.75">
      <c r="A789" t="str">
        <f t="shared" si="15"/>
        <v>0606024</v>
      </c>
      <c r="B789">
        <v>7</v>
      </c>
      <c r="C789">
        <v>66</v>
      </c>
      <c r="D789" s="1">
        <v>66</v>
      </c>
      <c r="E789" s="1" t="s">
        <v>686</v>
      </c>
      <c r="H789">
        <f>IF('Раздел 7'!P30=SUM('Раздел 7'!Q30:S30),0,1)</f>
        <v>0</v>
      </c>
    </row>
    <row r="790" spans="1:8" ht="12.75">
      <c r="A790" t="str">
        <f t="shared" si="15"/>
        <v>0606024</v>
      </c>
      <c r="B790">
        <v>7</v>
      </c>
      <c r="C790">
        <v>67</v>
      </c>
      <c r="D790" s="1">
        <v>67</v>
      </c>
      <c r="E790" s="1" t="s">
        <v>687</v>
      </c>
      <c r="H790">
        <f>IF('Раздел 7'!P31=SUM('Раздел 7'!R31:S31),0,1)</f>
        <v>0</v>
      </c>
    </row>
    <row r="791" spans="1:8" ht="12.75">
      <c r="A791" t="str">
        <f aca="true" t="shared" si="16" ref="A791:A841">P_3</f>
        <v>0606024</v>
      </c>
      <c r="B791">
        <v>7</v>
      </c>
      <c r="C791">
        <v>68</v>
      </c>
      <c r="D791" s="1">
        <v>68</v>
      </c>
      <c r="E791" s="1" t="s">
        <v>688</v>
      </c>
      <c r="H791">
        <f>IF('Раздел 7'!U21&gt;='Раздел 7'!V21,0,1)</f>
        <v>0</v>
      </c>
    </row>
    <row r="792" spans="1:8" ht="12.75">
      <c r="A792" t="str">
        <f t="shared" si="16"/>
        <v>0606024</v>
      </c>
      <c r="B792">
        <v>7</v>
      </c>
      <c r="C792">
        <v>69</v>
      </c>
      <c r="D792" s="1">
        <v>69</v>
      </c>
      <c r="E792" s="1" t="s">
        <v>689</v>
      </c>
      <c r="H792">
        <f>IF('Раздел 7'!U22&gt;='Раздел 7'!V22,0,1)</f>
        <v>0</v>
      </c>
    </row>
    <row r="793" spans="1:8" ht="12.75">
      <c r="A793" t="str">
        <f t="shared" si="16"/>
        <v>0606024</v>
      </c>
      <c r="B793">
        <v>7</v>
      </c>
      <c r="C793">
        <v>70</v>
      </c>
      <c r="D793" s="1">
        <v>70</v>
      </c>
      <c r="E793" s="1" t="s">
        <v>690</v>
      </c>
      <c r="H793">
        <f>IF('Раздел 7'!U23&gt;='Раздел 7'!V23,0,1)</f>
        <v>0</v>
      </c>
    </row>
    <row r="794" spans="1:8" ht="12.75">
      <c r="A794" t="str">
        <f t="shared" si="16"/>
        <v>0606024</v>
      </c>
      <c r="B794">
        <v>7</v>
      </c>
      <c r="C794">
        <v>71</v>
      </c>
      <c r="D794" s="1">
        <v>71</v>
      </c>
      <c r="E794" s="1" t="s">
        <v>691</v>
      </c>
      <c r="H794">
        <f>IF('Раздел 7'!U24&gt;='Раздел 7'!V24,0,1)</f>
        <v>0</v>
      </c>
    </row>
    <row r="795" spans="1:8" ht="12.75">
      <c r="A795" t="str">
        <f t="shared" si="16"/>
        <v>0606024</v>
      </c>
      <c r="B795">
        <v>7</v>
      </c>
      <c r="C795">
        <v>72</v>
      </c>
      <c r="D795" s="1">
        <v>72</v>
      </c>
      <c r="E795" s="1" t="s">
        <v>692</v>
      </c>
      <c r="H795">
        <f>IF('Раздел 7'!U25&gt;='Раздел 7'!V25,0,1)</f>
        <v>0</v>
      </c>
    </row>
    <row r="796" spans="1:8" ht="12.75">
      <c r="A796" t="str">
        <f t="shared" si="16"/>
        <v>0606024</v>
      </c>
      <c r="B796">
        <v>7</v>
      </c>
      <c r="C796">
        <v>73</v>
      </c>
      <c r="D796" s="1">
        <v>73</v>
      </c>
      <c r="E796" s="1" t="s">
        <v>693</v>
      </c>
      <c r="H796">
        <f>IF('Раздел 7'!U26&gt;='Раздел 7'!V26,0,1)</f>
        <v>0</v>
      </c>
    </row>
    <row r="797" spans="1:8" ht="12.75">
      <c r="A797" t="str">
        <f t="shared" si="16"/>
        <v>0606024</v>
      </c>
      <c r="B797">
        <v>7</v>
      </c>
      <c r="C797">
        <v>74</v>
      </c>
      <c r="D797" s="1">
        <v>74</v>
      </c>
      <c r="E797" s="1" t="s">
        <v>694</v>
      </c>
      <c r="H797">
        <f>IF('Раздел 7'!U28&gt;='Раздел 7'!V28,0,1)</f>
        <v>0</v>
      </c>
    </row>
    <row r="798" spans="1:8" ht="12.75">
      <c r="A798" t="str">
        <f t="shared" si="16"/>
        <v>0606024</v>
      </c>
      <c r="B798">
        <v>7</v>
      </c>
      <c r="C798">
        <v>75</v>
      </c>
      <c r="D798" s="1">
        <v>75</v>
      </c>
      <c r="E798" s="1" t="s">
        <v>695</v>
      </c>
      <c r="H798">
        <f>IF('Раздел 7'!U29&gt;='Раздел 7'!V29,0,1)</f>
        <v>0</v>
      </c>
    </row>
    <row r="799" spans="1:8" ht="12.75">
      <c r="A799" t="str">
        <f t="shared" si="16"/>
        <v>0606024</v>
      </c>
      <c r="B799">
        <v>7</v>
      </c>
      <c r="C799">
        <v>76</v>
      </c>
      <c r="D799" s="1">
        <v>76</v>
      </c>
      <c r="E799" s="1" t="s">
        <v>696</v>
      </c>
      <c r="H799">
        <f>IF('Раздел 7'!U30&gt;='Раздел 7'!V30,0,1)</f>
        <v>0</v>
      </c>
    </row>
    <row r="800" spans="1:8" ht="12.75">
      <c r="A800" t="str">
        <f t="shared" si="16"/>
        <v>0606024</v>
      </c>
      <c r="B800">
        <v>7</v>
      </c>
      <c r="C800">
        <v>77</v>
      </c>
      <c r="D800" s="1">
        <v>77</v>
      </c>
      <c r="E800" s="1" t="s">
        <v>697</v>
      </c>
      <c r="H800">
        <f>IF('Раздел 7'!U31&gt;='Раздел 7'!V31,0,1)</f>
        <v>0</v>
      </c>
    </row>
    <row r="801" spans="1:8" ht="12.75">
      <c r="A801" t="str">
        <f t="shared" si="16"/>
        <v>0606024</v>
      </c>
      <c r="B801">
        <v>7</v>
      </c>
      <c r="C801">
        <v>78</v>
      </c>
      <c r="D801" s="1">
        <v>78</v>
      </c>
      <c r="E801" s="1" t="s">
        <v>698</v>
      </c>
      <c r="H801">
        <f>IF('Раздел 7'!U32&gt;='Раздел 7'!V32,0,1)</f>
        <v>0</v>
      </c>
    </row>
    <row r="802" spans="1:8" ht="12.75">
      <c r="A802" t="str">
        <f t="shared" si="16"/>
        <v>0606024</v>
      </c>
      <c r="B802">
        <v>7</v>
      </c>
      <c r="C802">
        <v>79</v>
      </c>
      <c r="D802" s="1">
        <v>79</v>
      </c>
      <c r="E802" s="1" t="s">
        <v>699</v>
      </c>
      <c r="H802">
        <f>IF('Раздел 7'!U33&gt;='Раздел 7'!V33,0,1)</f>
        <v>0</v>
      </c>
    </row>
    <row r="803" spans="1:8" ht="12.75">
      <c r="A803" t="str">
        <f t="shared" si="16"/>
        <v>0606024</v>
      </c>
      <c r="B803">
        <v>7</v>
      </c>
      <c r="C803">
        <v>80</v>
      </c>
      <c r="D803" s="1">
        <v>80</v>
      </c>
      <c r="E803" s="1" t="s">
        <v>700</v>
      </c>
      <c r="H803">
        <f>IF('Раздел 7'!U34&gt;='Раздел 7'!V34,0,1)</f>
        <v>0</v>
      </c>
    </row>
    <row r="804" spans="1:8" ht="12.75">
      <c r="A804" t="str">
        <f t="shared" si="16"/>
        <v>0606024</v>
      </c>
      <c r="B804">
        <v>7</v>
      </c>
      <c r="C804">
        <v>81</v>
      </c>
      <c r="D804" s="1">
        <v>81</v>
      </c>
      <c r="E804" s="1" t="s">
        <v>701</v>
      </c>
      <c r="H804">
        <f>IF('Раздел 7'!U35&gt;='Раздел 7'!V35,0,1)</f>
        <v>0</v>
      </c>
    </row>
    <row r="805" spans="1:8" ht="12.75">
      <c r="A805" t="str">
        <f t="shared" si="16"/>
        <v>0606024</v>
      </c>
      <c r="B805">
        <v>7</v>
      </c>
      <c r="C805">
        <v>82</v>
      </c>
      <c r="D805" s="1">
        <v>82</v>
      </c>
      <c r="E805" s="1" t="s">
        <v>702</v>
      </c>
      <c r="H805">
        <f>IF('Раздел 7'!U36&gt;='Раздел 7'!V36,0,1)</f>
        <v>0</v>
      </c>
    </row>
    <row r="806" spans="1:8" ht="12.75">
      <c r="A806" t="str">
        <f t="shared" si="16"/>
        <v>0606024</v>
      </c>
      <c r="B806">
        <v>7</v>
      </c>
      <c r="C806">
        <v>83</v>
      </c>
      <c r="D806" s="1">
        <v>83</v>
      </c>
      <c r="E806" s="1" t="s">
        <v>703</v>
      </c>
      <c r="H806">
        <f>IF('Раздел 7'!U37&gt;='Раздел 7'!V37,0,1)</f>
        <v>0</v>
      </c>
    </row>
    <row r="807" spans="1:8" ht="12.75">
      <c r="A807" t="str">
        <f t="shared" si="16"/>
        <v>0606024</v>
      </c>
      <c r="B807">
        <v>7</v>
      </c>
      <c r="C807">
        <v>84</v>
      </c>
      <c r="D807" s="1">
        <v>84</v>
      </c>
      <c r="E807" s="1" t="s">
        <v>704</v>
      </c>
      <c r="H807">
        <f>IF('Раздел 7'!P21&gt;='Раздел 7'!P32,0,1)</f>
        <v>0</v>
      </c>
    </row>
    <row r="808" spans="1:8" ht="12.75">
      <c r="A808" t="str">
        <f t="shared" si="16"/>
        <v>0606024</v>
      </c>
      <c r="B808">
        <v>7</v>
      </c>
      <c r="C808">
        <v>85</v>
      </c>
      <c r="D808" s="1">
        <v>85</v>
      </c>
      <c r="E808" s="1" t="s">
        <v>705</v>
      </c>
      <c r="H808">
        <f>IF('Раздел 7'!T21&gt;='Раздел 7'!T32,0,1)</f>
        <v>0</v>
      </c>
    </row>
    <row r="809" spans="1:8" ht="12.75">
      <c r="A809" t="str">
        <f t="shared" si="16"/>
        <v>0606024</v>
      </c>
      <c r="B809">
        <v>7</v>
      </c>
      <c r="C809">
        <v>86</v>
      </c>
      <c r="D809" s="1">
        <v>86</v>
      </c>
      <c r="E809" s="1" t="s">
        <v>706</v>
      </c>
      <c r="H809">
        <f>IF('Раздел 7'!U21&gt;='Раздел 7'!U32,0,1)</f>
        <v>0</v>
      </c>
    </row>
    <row r="810" spans="1:8" ht="12.75">
      <c r="A810" t="str">
        <f t="shared" si="16"/>
        <v>0606024</v>
      </c>
      <c r="B810">
        <v>7</v>
      </c>
      <c r="C810">
        <v>87</v>
      </c>
      <c r="D810" s="1">
        <v>87</v>
      </c>
      <c r="E810" s="1" t="s">
        <v>707</v>
      </c>
      <c r="H810">
        <f>IF('Раздел 7'!V21&gt;='Раздел 7'!V32,0,1)</f>
        <v>0</v>
      </c>
    </row>
    <row r="811" spans="1:8" ht="12.75">
      <c r="A811" t="str">
        <f t="shared" si="16"/>
        <v>0606024</v>
      </c>
      <c r="B811">
        <v>7</v>
      </c>
      <c r="C811">
        <v>88</v>
      </c>
      <c r="D811" s="1">
        <v>88</v>
      </c>
      <c r="E811" s="1" t="s">
        <v>820</v>
      </c>
      <c r="H811">
        <f>IF('Раздел 7'!P21&gt;='Раздел 7'!P33,0,1)</f>
        <v>0</v>
      </c>
    </row>
    <row r="812" spans="1:8" ht="12.75">
      <c r="A812" t="str">
        <f t="shared" si="16"/>
        <v>0606024</v>
      </c>
      <c r="B812">
        <v>7</v>
      </c>
      <c r="C812">
        <v>89</v>
      </c>
      <c r="D812" s="1">
        <v>89</v>
      </c>
      <c r="E812" s="1" t="s">
        <v>821</v>
      </c>
      <c r="H812">
        <f>IF('Раздел 7'!T21&gt;='Раздел 7'!T33,0,1)</f>
        <v>0</v>
      </c>
    </row>
    <row r="813" spans="1:8" ht="12.75">
      <c r="A813" t="str">
        <f t="shared" si="16"/>
        <v>0606024</v>
      </c>
      <c r="B813">
        <v>7</v>
      </c>
      <c r="C813">
        <v>90</v>
      </c>
      <c r="D813" s="1">
        <v>90</v>
      </c>
      <c r="E813" s="1" t="s">
        <v>822</v>
      </c>
      <c r="H813">
        <f>IF('Раздел 7'!U21&gt;='Раздел 7'!U33,0,1)</f>
        <v>0</v>
      </c>
    </row>
    <row r="814" spans="1:8" ht="12.75">
      <c r="A814" t="str">
        <f t="shared" si="16"/>
        <v>0606024</v>
      </c>
      <c r="B814">
        <v>7</v>
      </c>
      <c r="C814">
        <v>91</v>
      </c>
      <c r="D814" s="1">
        <v>91</v>
      </c>
      <c r="E814" s="1" t="s">
        <v>1068</v>
      </c>
      <c r="H814">
        <f>IF('Раздел 7'!V21&gt;='Раздел 7'!V33,0,1)</f>
        <v>0</v>
      </c>
    </row>
    <row r="815" spans="1:8" ht="12.75">
      <c r="A815" t="str">
        <f t="shared" si="16"/>
        <v>0606024</v>
      </c>
      <c r="B815">
        <v>7</v>
      </c>
      <c r="C815">
        <v>92</v>
      </c>
      <c r="D815" s="1">
        <v>92</v>
      </c>
      <c r="E815" s="1" t="s">
        <v>1069</v>
      </c>
      <c r="H815">
        <f>IF('Раздел 7'!P21&gt;='Раздел 7'!P34,0,1)</f>
        <v>0</v>
      </c>
    </row>
    <row r="816" spans="1:8" ht="12.75">
      <c r="A816" t="str">
        <f t="shared" si="16"/>
        <v>0606024</v>
      </c>
      <c r="B816">
        <v>7</v>
      </c>
      <c r="C816">
        <v>93</v>
      </c>
      <c r="D816" s="1">
        <v>93</v>
      </c>
      <c r="E816" s="1" t="s">
        <v>1070</v>
      </c>
      <c r="H816">
        <f>IF('Раздел 7'!T21&gt;='Раздел 7'!T34,0,1)</f>
        <v>0</v>
      </c>
    </row>
    <row r="817" spans="1:8" ht="12.75">
      <c r="A817" t="str">
        <f t="shared" si="16"/>
        <v>0606024</v>
      </c>
      <c r="B817">
        <v>7</v>
      </c>
      <c r="C817">
        <v>94</v>
      </c>
      <c r="D817" s="1">
        <v>94</v>
      </c>
      <c r="E817" s="1" t="s">
        <v>1071</v>
      </c>
      <c r="H817">
        <f>IF('Раздел 7'!U21&gt;='Раздел 7'!U34,0,1)</f>
        <v>0</v>
      </c>
    </row>
    <row r="818" spans="1:8" ht="12.75">
      <c r="A818" t="str">
        <f t="shared" si="16"/>
        <v>0606024</v>
      </c>
      <c r="B818">
        <v>7</v>
      </c>
      <c r="C818">
        <v>95</v>
      </c>
      <c r="D818" s="1">
        <v>95</v>
      </c>
      <c r="E818" s="1" t="s">
        <v>1072</v>
      </c>
      <c r="H818">
        <f>IF('Раздел 7'!V21&gt;='Раздел 7'!V34,0,1)</f>
        <v>0</v>
      </c>
    </row>
    <row r="819" spans="1:8" ht="12.75">
      <c r="A819" t="str">
        <f t="shared" si="16"/>
        <v>0606024</v>
      </c>
      <c r="B819">
        <v>7</v>
      </c>
      <c r="C819">
        <v>96</v>
      </c>
      <c r="D819" s="1">
        <v>96</v>
      </c>
      <c r="E819" s="1" t="s">
        <v>1073</v>
      </c>
      <c r="H819">
        <f>IF('Раздел 7'!P21&gt;='Раздел 7'!P35,0,1)</f>
        <v>0</v>
      </c>
    </row>
    <row r="820" spans="1:8" ht="12.75">
      <c r="A820" t="str">
        <f t="shared" si="16"/>
        <v>0606024</v>
      </c>
      <c r="B820">
        <v>7</v>
      </c>
      <c r="C820">
        <v>97</v>
      </c>
      <c r="D820" s="1">
        <v>97</v>
      </c>
      <c r="E820" s="1" t="s">
        <v>1074</v>
      </c>
      <c r="H820">
        <f>IF('Раздел 7'!T21&gt;='Раздел 7'!T35,0,1)</f>
        <v>0</v>
      </c>
    </row>
    <row r="821" spans="1:8" ht="12.75">
      <c r="A821" t="str">
        <f t="shared" si="16"/>
        <v>0606024</v>
      </c>
      <c r="B821">
        <v>7</v>
      </c>
      <c r="C821">
        <v>98</v>
      </c>
      <c r="D821" s="1">
        <v>98</v>
      </c>
      <c r="E821" s="1" t="s">
        <v>1075</v>
      </c>
      <c r="H821">
        <f>IF('Раздел 7'!U21&gt;='Раздел 7'!U35,0,1)</f>
        <v>0</v>
      </c>
    </row>
    <row r="822" spans="1:8" ht="12.75">
      <c r="A822" t="str">
        <f t="shared" si="16"/>
        <v>0606024</v>
      </c>
      <c r="B822">
        <v>7</v>
      </c>
      <c r="C822">
        <v>99</v>
      </c>
      <c r="D822" s="1">
        <v>99</v>
      </c>
      <c r="E822" s="1" t="s">
        <v>1076</v>
      </c>
      <c r="H822">
        <f>IF('Раздел 7'!V21&gt;='Раздел 7'!V35,0,1)</f>
        <v>0</v>
      </c>
    </row>
    <row r="823" spans="1:8" ht="12.75">
      <c r="A823" t="str">
        <f t="shared" si="16"/>
        <v>0606024</v>
      </c>
      <c r="B823">
        <v>7</v>
      </c>
      <c r="C823">
        <v>100</v>
      </c>
      <c r="D823" s="1">
        <v>100</v>
      </c>
      <c r="E823" s="1" t="s">
        <v>708</v>
      </c>
      <c r="H823">
        <f>IF('Раздел 7'!P21&gt;='Раздел 7'!P36,0,1)</f>
        <v>0</v>
      </c>
    </row>
    <row r="824" spans="1:8" ht="12.75">
      <c r="A824" t="str">
        <f t="shared" si="16"/>
        <v>0606024</v>
      </c>
      <c r="B824">
        <v>7</v>
      </c>
      <c r="C824">
        <v>101</v>
      </c>
      <c r="D824" s="1">
        <v>101</v>
      </c>
      <c r="E824" s="1" t="s">
        <v>709</v>
      </c>
      <c r="H824">
        <f>IF('Раздел 7'!T21&gt;='Раздел 7'!T36,0,1)</f>
        <v>0</v>
      </c>
    </row>
    <row r="825" spans="1:8" ht="12.75">
      <c r="A825" t="str">
        <f t="shared" si="16"/>
        <v>0606024</v>
      </c>
      <c r="B825">
        <v>7</v>
      </c>
      <c r="C825">
        <v>102</v>
      </c>
      <c r="D825" s="1">
        <v>102</v>
      </c>
      <c r="E825" s="1" t="s">
        <v>710</v>
      </c>
      <c r="H825">
        <f>IF('Раздел 7'!U21&gt;='Раздел 7'!U36,0,1)</f>
        <v>0</v>
      </c>
    </row>
    <row r="826" spans="1:8" ht="12.75">
      <c r="A826" t="str">
        <f t="shared" si="16"/>
        <v>0606024</v>
      </c>
      <c r="B826">
        <v>7</v>
      </c>
      <c r="C826">
        <v>103</v>
      </c>
      <c r="D826" s="1">
        <v>103</v>
      </c>
      <c r="E826" s="1" t="s">
        <v>711</v>
      </c>
      <c r="H826">
        <f>IF('Раздел 7'!V21&gt;='Раздел 7'!V36,0,1)</f>
        <v>0</v>
      </c>
    </row>
    <row r="827" spans="1:8" ht="12.75">
      <c r="A827" t="str">
        <f t="shared" si="16"/>
        <v>0606024</v>
      </c>
      <c r="B827">
        <v>7</v>
      </c>
      <c r="C827">
        <v>104</v>
      </c>
      <c r="D827" s="1">
        <v>104</v>
      </c>
      <c r="E827" s="1" t="s">
        <v>712</v>
      </c>
      <c r="H827">
        <f>IF('Раздел 7'!P21&gt;='Раздел 7'!P37,0,1)</f>
        <v>0</v>
      </c>
    </row>
    <row r="828" spans="1:8" ht="12.75">
      <c r="A828" t="str">
        <f t="shared" si="16"/>
        <v>0606024</v>
      </c>
      <c r="B828">
        <v>7</v>
      </c>
      <c r="C828">
        <v>105</v>
      </c>
      <c r="D828" s="1">
        <v>105</v>
      </c>
      <c r="E828" s="1" t="s">
        <v>713</v>
      </c>
      <c r="H828">
        <f>IF('Раздел 7'!T21&gt;='Раздел 7'!T37,0,1)</f>
        <v>0</v>
      </c>
    </row>
    <row r="829" spans="1:8" ht="12.75">
      <c r="A829" t="str">
        <f t="shared" si="16"/>
        <v>0606024</v>
      </c>
      <c r="B829">
        <v>7</v>
      </c>
      <c r="C829">
        <v>106</v>
      </c>
      <c r="D829" s="1">
        <v>106</v>
      </c>
      <c r="E829" s="1" t="s">
        <v>714</v>
      </c>
      <c r="H829">
        <f>IF('Раздел 7'!U21&gt;='Раздел 7'!U37,0,1)</f>
        <v>0</v>
      </c>
    </row>
    <row r="830" spans="1:8" ht="12.75">
      <c r="A830" t="str">
        <f t="shared" si="16"/>
        <v>0606024</v>
      </c>
      <c r="B830">
        <v>7</v>
      </c>
      <c r="C830">
        <v>107</v>
      </c>
      <c r="D830" s="1">
        <v>107</v>
      </c>
      <c r="E830" s="1" t="s">
        <v>715</v>
      </c>
      <c r="H830">
        <f>IF('Раздел 7'!V21&gt;='Раздел 7'!V37,0,1)</f>
        <v>0</v>
      </c>
    </row>
    <row r="831" spans="1:8" ht="12.75">
      <c r="A831" s="39" t="str">
        <f t="shared" si="16"/>
        <v>0606024</v>
      </c>
      <c r="B831" s="39">
        <v>8</v>
      </c>
      <c r="C831" s="39">
        <v>0</v>
      </c>
      <c r="D831" s="39">
        <v>0</v>
      </c>
      <c r="E831" s="39" t="str">
        <f>CONCATENATE("Количество ошибок в разделе 8: ",H831)</f>
        <v>Количество ошибок в разделе 8: 0</v>
      </c>
      <c r="F831" s="39"/>
      <c r="G831" s="39"/>
      <c r="H831" s="40">
        <f>SUM(H832:H842)</f>
        <v>0</v>
      </c>
    </row>
    <row r="832" spans="1:8" ht="12.75">
      <c r="A832" t="str">
        <f t="shared" si="16"/>
        <v>0606024</v>
      </c>
      <c r="B832">
        <v>8</v>
      </c>
      <c r="C832">
        <v>1</v>
      </c>
      <c r="D832">
        <v>1</v>
      </c>
      <c r="E832" s="1" t="s">
        <v>75</v>
      </c>
      <c r="H832">
        <f>IF('Раздел 8'!P21=SUM('Раздел 8'!P22,'Раздел 8'!Q21),0,1)</f>
        <v>0</v>
      </c>
    </row>
    <row r="833" spans="1:8" ht="12.75">
      <c r="A833" t="str">
        <f t="shared" si="16"/>
        <v>0606024</v>
      </c>
      <c r="B833">
        <v>8</v>
      </c>
      <c r="C833">
        <v>2</v>
      </c>
      <c r="D833">
        <v>2</v>
      </c>
      <c r="E833" s="1" t="s">
        <v>76</v>
      </c>
      <c r="H833">
        <f>IF('Раздел 8'!S21=SUM('Раздел 8'!S22,'Раздел 8'!T21),0,1)</f>
        <v>0</v>
      </c>
    </row>
    <row r="834" spans="1:8" ht="12.75">
      <c r="A834" t="str">
        <f t="shared" si="16"/>
        <v>0606024</v>
      </c>
      <c r="B834">
        <v>8</v>
      </c>
      <c r="C834">
        <v>3</v>
      </c>
      <c r="D834">
        <v>3</v>
      </c>
      <c r="E834" s="1" t="s">
        <v>77</v>
      </c>
      <c r="H834">
        <f>IF('Раздел 8'!P22=SUM('Раздел 8'!P23:P25,'Раздел 8'!P28),0,1)</f>
        <v>0</v>
      </c>
    </row>
    <row r="835" spans="1:8" ht="12.75">
      <c r="A835" t="str">
        <f t="shared" si="16"/>
        <v>0606024</v>
      </c>
      <c r="B835">
        <v>8</v>
      </c>
      <c r="C835">
        <v>4</v>
      </c>
      <c r="D835">
        <v>4</v>
      </c>
      <c r="E835" s="1" t="s">
        <v>78</v>
      </c>
      <c r="H835">
        <f>IF('Раздел 8'!S22=SUM('Раздел 8'!S23:S25,'Раздел 8'!S28),0,1)</f>
        <v>0</v>
      </c>
    </row>
    <row r="836" spans="1:8" ht="12.75">
      <c r="A836" t="str">
        <f t="shared" si="16"/>
        <v>0606024</v>
      </c>
      <c r="B836">
        <v>8</v>
      </c>
      <c r="C836">
        <v>5</v>
      </c>
      <c r="D836">
        <v>5</v>
      </c>
      <c r="E836" s="1" t="s">
        <v>79</v>
      </c>
      <c r="H836">
        <f>IF('Раздел 8'!P25&gt;='Раздел 8'!P26,0,1)</f>
        <v>0</v>
      </c>
    </row>
    <row r="837" spans="1:8" ht="12.75">
      <c r="A837" t="str">
        <f t="shared" si="16"/>
        <v>0606024</v>
      </c>
      <c r="B837">
        <v>8</v>
      </c>
      <c r="C837">
        <v>6</v>
      </c>
      <c r="D837">
        <v>6</v>
      </c>
      <c r="E837" s="1" t="s">
        <v>80</v>
      </c>
      <c r="H837">
        <f>IF('Раздел 8'!S25&gt;='Раздел 8'!S26,0,1)</f>
        <v>0</v>
      </c>
    </row>
    <row r="838" spans="1:8" ht="12.75">
      <c r="A838" t="str">
        <f t="shared" si="16"/>
        <v>0606024</v>
      </c>
      <c r="B838">
        <v>8</v>
      </c>
      <c r="C838">
        <v>7</v>
      </c>
      <c r="D838">
        <v>7</v>
      </c>
      <c r="E838" s="1" t="s">
        <v>81</v>
      </c>
      <c r="H838">
        <f>IF('Раздел 8'!P25&gt;='Раздел 8'!P27,0,1)</f>
        <v>0</v>
      </c>
    </row>
    <row r="839" spans="1:8" ht="12.75">
      <c r="A839" t="str">
        <f t="shared" si="16"/>
        <v>0606024</v>
      </c>
      <c r="B839">
        <v>8</v>
      </c>
      <c r="C839">
        <v>8</v>
      </c>
      <c r="D839">
        <v>8</v>
      </c>
      <c r="E839" s="1" t="s">
        <v>82</v>
      </c>
      <c r="H839">
        <f>IF('Раздел 8'!S25&gt;='Раздел 8'!S27,0,1)</f>
        <v>0</v>
      </c>
    </row>
    <row r="840" spans="1:8" ht="12.75">
      <c r="A840" t="str">
        <f t="shared" si="16"/>
        <v>0606024</v>
      </c>
      <c r="B840">
        <v>8</v>
      </c>
      <c r="C840">
        <v>9</v>
      </c>
      <c r="D840">
        <v>9</v>
      </c>
      <c r="E840" s="1" t="s">
        <v>83</v>
      </c>
      <c r="H840">
        <f>IF('Раздел 8'!Q21&gt;='Раздел 8'!R21,0,1)</f>
        <v>0</v>
      </c>
    </row>
    <row r="841" spans="1:8" ht="12.75">
      <c r="A841" t="str">
        <f t="shared" si="16"/>
        <v>0606024</v>
      </c>
      <c r="B841">
        <v>8</v>
      </c>
      <c r="C841">
        <v>10</v>
      </c>
      <c r="D841">
        <v>10</v>
      </c>
      <c r="E841" s="1" t="s">
        <v>84</v>
      </c>
      <c r="H841">
        <f>IF(OR(AND('Раздел 8'!P29=0,'Раздел 8'!P30=0),AND('Раздел 8'!P29&gt;0,'Раздел 8'!P30&gt;0)),0,IF('Раздел 8'!P29=0,0,1))</f>
        <v>0</v>
      </c>
    </row>
    <row r="842" spans="1:8" ht="12.75">
      <c r="A842" t="str">
        <f>P_3</f>
        <v>0606024</v>
      </c>
      <c r="B842">
        <v>8</v>
      </c>
      <c r="C842">
        <v>11</v>
      </c>
      <c r="D842">
        <v>11</v>
      </c>
      <c r="E842" s="1" t="s">
        <v>85</v>
      </c>
      <c r="H842">
        <f>IF(OR(AND('Раздел 8'!P29=0,'Раздел 8'!P30=0),AND('Раздел 8'!P29&gt;0,'Раздел 8'!P30&gt;0)),0,IF('Раздел 8'!P30=0,0,1))</f>
        <v>0</v>
      </c>
    </row>
    <row r="843" spans="1:8" ht="12.75">
      <c r="A843" s="39" t="str">
        <f aca="true" t="shared" si="17" ref="A843:A855">P_3</f>
        <v>0606024</v>
      </c>
      <c r="B843" s="39">
        <v>9</v>
      </c>
      <c r="C843" s="39">
        <v>0</v>
      </c>
      <c r="D843" s="39">
        <v>0</v>
      </c>
      <c r="E843" s="39" t="str">
        <f>CONCATENATE("Количество ошибок в разделе 9: ",H843)</f>
        <v>Количество ошибок в разделе 9: 0</v>
      </c>
      <c r="F843" s="39"/>
      <c r="G843" s="39"/>
      <c r="H843" s="40">
        <f>SUM(H844:H855)</f>
        <v>0</v>
      </c>
    </row>
    <row r="844" spans="1:8" ht="12.75">
      <c r="A844" t="str">
        <f t="shared" si="17"/>
        <v>0606024</v>
      </c>
      <c r="B844">
        <v>9</v>
      </c>
      <c r="C844">
        <v>1</v>
      </c>
      <c r="D844">
        <v>1</v>
      </c>
      <c r="E844" s="1" t="s">
        <v>86</v>
      </c>
      <c r="H844">
        <f>IF('Раздел 9'!P21=SUM('Раздел 9'!P22:P24),0,1)</f>
        <v>0</v>
      </c>
    </row>
    <row r="845" spans="1:8" ht="12.75">
      <c r="A845" t="str">
        <f t="shared" si="17"/>
        <v>0606024</v>
      </c>
      <c r="B845">
        <v>9</v>
      </c>
      <c r="C845">
        <v>2</v>
      </c>
      <c r="D845">
        <v>2</v>
      </c>
      <c r="E845" s="1" t="s">
        <v>87</v>
      </c>
      <c r="H845">
        <f>IF('Раздел 9'!Q21=SUM('Раздел 9'!Q22:Q24),0,1)</f>
        <v>0</v>
      </c>
    </row>
    <row r="846" spans="1:8" ht="12.75">
      <c r="A846" t="str">
        <f t="shared" si="17"/>
        <v>0606024</v>
      </c>
      <c r="B846">
        <v>9</v>
      </c>
      <c r="C846">
        <v>3</v>
      </c>
      <c r="D846">
        <v>3</v>
      </c>
      <c r="E846" s="1" t="s">
        <v>88</v>
      </c>
      <c r="H846">
        <f>IF('Раздел 9'!R21=SUM('Раздел 9'!R22:R24),0,1)</f>
        <v>0</v>
      </c>
    </row>
    <row r="847" spans="1:8" ht="12.75">
      <c r="A847" t="str">
        <f t="shared" si="17"/>
        <v>0606024</v>
      </c>
      <c r="B847">
        <v>9</v>
      </c>
      <c r="C847">
        <v>4</v>
      </c>
      <c r="D847">
        <v>4</v>
      </c>
      <c r="E847" s="1" t="s">
        <v>89</v>
      </c>
      <c r="H847">
        <f>IF('Раздел 9'!S21=SUM('Раздел 9'!S22:S24),0,1)</f>
        <v>0</v>
      </c>
    </row>
    <row r="848" spans="1:8" ht="12.75">
      <c r="A848" t="str">
        <f t="shared" si="17"/>
        <v>0606024</v>
      </c>
      <c r="B848">
        <v>9</v>
      </c>
      <c r="C848">
        <v>5</v>
      </c>
      <c r="D848">
        <v>5</v>
      </c>
      <c r="E848" s="1" t="s">
        <v>90</v>
      </c>
      <c r="H848">
        <f>IF('Раздел 9'!T21=SUM('Раздел 9'!T22:T24),0,1)</f>
        <v>0</v>
      </c>
    </row>
    <row r="849" spans="1:8" ht="12.75">
      <c r="A849" t="str">
        <f t="shared" si="17"/>
        <v>0606024</v>
      </c>
      <c r="B849">
        <v>9</v>
      </c>
      <c r="C849">
        <v>6</v>
      </c>
      <c r="D849">
        <v>6</v>
      </c>
      <c r="E849" s="1" t="s">
        <v>91</v>
      </c>
      <c r="H849">
        <f>IF('Раздел 9'!U21=SUM('Раздел 9'!U22:U24),0,1)</f>
        <v>0</v>
      </c>
    </row>
    <row r="850" spans="1:8" ht="12.75">
      <c r="A850" t="str">
        <f t="shared" si="17"/>
        <v>0606024</v>
      </c>
      <c r="B850">
        <v>9</v>
      </c>
      <c r="C850">
        <v>7</v>
      </c>
      <c r="D850">
        <v>7</v>
      </c>
      <c r="E850" s="1" t="s">
        <v>92</v>
      </c>
      <c r="H850">
        <f>IF('Раздел 9'!V21=SUM('Раздел 9'!V22:V24),0,1)</f>
        <v>0</v>
      </c>
    </row>
    <row r="851" spans="1:8" ht="12.75">
      <c r="A851" t="str">
        <f t="shared" si="17"/>
        <v>0606024</v>
      </c>
      <c r="B851">
        <v>9</v>
      </c>
      <c r="C851">
        <v>8</v>
      </c>
      <c r="D851">
        <v>8</v>
      </c>
      <c r="E851" s="1" t="s">
        <v>93</v>
      </c>
      <c r="H851">
        <f>IF('Раздел 9'!W21=SUM('Раздел 9'!W22:W24),0,1)</f>
        <v>0</v>
      </c>
    </row>
    <row r="852" spans="1:8" ht="12.75">
      <c r="A852" t="str">
        <f t="shared" si="17"/>
        <v>0606024</v>
      </c>
      <c r="B852">
        <v>9</v>
      </c>
      <c r="C852">
        <v>9</v>
      </c>
      <c r="D852">
        <v>9</v>
      </c>
      <c r="E852" s="1" t="s">
        <v>94</v>
      </c>
      <c r="H852">
        <f>IF('Раздел 9'!X21=SUM('Раздел 9'!X22:X24),0,1)</f>
        <v>0</v>
      </c>
    </row>
    <row r="853" spans="1:8" ht="12.75">
      <c r="A853" t="str">
        <f t="shared" si="17"/>
        <v>0606024</v>
      </c>
      <c r="B853">
        <v>9</v>
      </c>
      <c r="C853">
        <v>10</v>
      </c>
      <c r="D853">
        <v>10</v>
      </c>
      <c r="E853" s="1" t="s">
        <v>95</v>
      </c>
      <c r="H853">
        <f>IF('Раздел 9'!Y21=SUM('Раздел 9'!Y22:Y24),0,1)</f>
        <v>0</v>
      </c>
    </row>
    <row r="854" spans="1:8" ht="12.75">
      <c r="A854" t="str">
        <f t="shared" si="17"/>
        <v>0606024</v>
      </c>
      <c r="B854">
        <v>9</v>
      </c>
      <c r="C854">
        <v>11</v>
      </c>
      <c r="D854">
        <v>11</v>
      </c>
      <c r="E854" s="1" t="s">
        <v>96</v>
      </c>
      <c r="H854">
        <f>IF('Раздел 9'!Z21=SUM('Раздел 9'!Z22:Z24),0,1)</f>
        <v>0</v>
      </c>
    </row>
    <row r="855" spans="1:8" ht="12.75">
      <c r="A855" t="str">
        <f t="shared" si="17"/>
        <v>0606024</v>
      </c>
      <c r="B855">
        <v>9</v>
      </c>
      <c r="C855">
        <v>12</v>
      </c>
      <c r="D855">
        <v>12</v>
      </c>
      <c r="E855" s="1" t="s">
        <v>97</v>
      </c>
      <c r="H855">
        <f>IF('Раздел 9'!AA21=SUM('Раздел 9'!AA22:AA24),0,1)</f>
        <v>0</v>
      </c>
    </row>
    <row r="856" spans="1:8" ht="12.75">
      <c r="A856" s="39" t="str">
        <f aca="true" t="shared" si="18" ref="A856:A899">P_3</f>
        <v>0606024</v>
      </c>
      <c r="B856" s="39">
        <v>10</v>
      </c>
      <c r="C856" s="39">
        <v>0</v>
      </c>
      <c r="D856" s="39">
        <v>0</v>
      </c>
      <c r="E856" s="39" t="str">
        <f>CONCATENATE("Межраздельный контроль - количество ошибок: ",H856)</f>
        <v>Межраздельный контроль - количество ошибок: 0</v>
      </c>
      <c r="F856" s="39"/>
      <c r="G856" s="39"/>
      <c r="H856" s="40">
        <f>SUM(H857:H899)</f>
        <v>0</v>
      </c>
    </row>
    <row r="857" spans="1:8" ht="12.75">
      <c r="A857" t="str">
        <f t="shared" si="18"/>
        <v>0606024</v>
      </c>
      <c r="B857">
        <v>10</v>
      </c>
      <c r="C857">
        <v>1</v>
      </c>
      <c r="D857">
        <v>1</v>
      </c>
      <c r="E857" s="1" t="s">
        <v>584</v>
      </c>
      <c r="H857">
        <f>IF('Раздел 4'!R21=SUM('Раздел 9'!P22:Q22),0,1)</f>
        <v>0</v>
      </c>
    </row>
    <row r="858" spans="1:8" ht="12.75">
      <c r="A858" t="str">
        <f t="shared" si="18"/>
        <v>0606024</v>
      </c>
      <c r="B858">
        <v>10</v>
      </c>
      <c r="C858">
        <v>2</v>
      </c>
      <c r="D858">
        <v>2</v>
      </c>
      <c r="E858" s="1" t="s">
        <v>585</v>
      </c>
      <c r="H858">
        <f>IF('Раздел 4'!S21=SUM('Раздел 9'!R22:S22),0,1)</f>
        <v>0</v>
      </c>
    </row>
    <row r="859" spans="1:8" ht="12.75">
      <c r="A859" t="str">
        <f t="shared" si="18"/>
        <v>0606024</v>
      </c>
      <c r="B859">
        <v>10</v>
      </c>
      <c r="C859">
        <v>3</v>
      </c>
      <c r="D859">
        <v>3</v>
      </c>
      <c r="E859" s="1" t="s">
        <v>586</v>
      </c>
      <c r="H859">
        <f>IF('Раздел 4'!T21=SUM('Раздел 9'!T22:U22),0,1)</f>
        <v>0</v>
      </c>
    </row>
    <row r="860" spans="1:8" ht="12.75">
      <c r="A860" t="str">
        <f t="shared" si="18"/>
        <v>0606024</v>
      </c>
      <c r="B860">
        <v>10</v>
      </c>
      <c r="C860">
        <v>4</v>
      </c>
      <c r="D860">
        <v>4</v>
      </c>
      <c r="E860" s="1" t="s">
        <v>587</v>
      </c>
      <c r="H860">
        <f>IF('Раздел 2'!S21&gt;=SUM('Раздел 9'!V22:W22),0,1)</f>
        <v>0</v>
      </c>
    </row>
    <row r="861" spans="1:8" ht="12.75">
      <c r="A861" t="str">
        <f t="shared" si="18"/>
        <v>0606024</v>
      </c>
      <c r="B861">
        <v>10</v>
      </c>
      <c r="C861">
        <v>5</v>
      </c>
      <c r="D861">
        <v>5</v>
      </c>
      <c r="E861" s="1" t="s">
        <v>588</v>
      </c>
      <c r="H861">
        <f>IF('Раздел 2'!S21&gt;=SUM('Раздел 9'!X22:Y22),0,1)</f>
        <v>0</v>
      </c>
    </row>
    <row r="862" spans="1:8" ht="12.75">
      <c r="A862" t="str">
        <f t="shared" si="18"/>
        <v>0606024</v>
      </c>
      <c r="B862">
        <v>10</v>
      </c>
      <c r="C862">
        <v>6</v>
      </c>
      <c r="D862">
        <v>6</v>
      </c>
      <c r="E862" s="1" t="s">
        <v>589</v>
      </c>
      <c r="H862">
        <f>IF('Раздел 2'!S21&gt;=SUM('Раздел 9'!Z22:AA22),0,1)</f>
        <v>0</v>
      </c>
    </row>
    <row r="863" spans="1:8" ht="12.75">
      <c r="A863" t="str">
        <f t="shared" si="18"/>
        <v>0606024</v>
      </c>
      <c r="B863">
        <v>10</v>
      </c>
      <c r="C863">
        <v>7</v>
      </c>
      <c r="D863">
        <v>7</v>
      </c>
      <c r="E863" s="1" t="s">
        <v>590</v>
      </c>
      <c r="H863">
        <f>IF('Раздел 1'!AD29&gt;=SUM('Раздел 9'!P23:Q23),0,1)</f>
        <v>0</v>
      </c>
    </row>
    <row r="864" spans="1:8" ht="12.75">
      <c r="A864" t="str">
        <f t="shared" si="18"/>
        <v>0606024</v>
      </c>
      <c r="B864">
        <v>10</v>
      </c>
      <c r="C864">
        <v>8</v>
      </c>
      <c r="D864">
        <v>8</v>
      </c>
      <c r="E864" s="1" t="s">
        <v>591</v>
      </c>
      <c r="H864">
        <f>IF('Раздел 1'!AD29&gt;=SUM('Раздел 9'!R23:S23),0,1)</f>
        <v>0</v>
      </c>
    </row>
    <row r="865" spans="1:8" ht="12.75">
      <c r="A865" t="str">
        <f t="shared" si="18"/>
        <v>0606024</v>
      </c>
      <c r="B865">
        <v>10</v>
      </c>
      <c r="C865">
        <v>9</v>
      </c>
      <c r="D865">
        <v>9</v>
      </c>
      <c r="E865" s="1" t="s">
        <v>592</v>
      </c>
      <c r="H865">
        <f>IF('Раздел 1'!AD29&gt;=SUM('Раздел 9'!T23:U23),0,1)</f>
        <v>0</v>
      </c>
    </row>
    <row r="866" spans="1:8" ht="12.75">
      <c r="A866" t="str">
        <f t="shared" si="18"/>
        <v>0606024</v>
      </c>
      <c r="B866">
        <v>10</v>
      </c>
      <c r="C866">
        <v>10</v>
      </c>
      <c r="D866">
        <v>10</v>
      </c>
      <c r="E866" s="1" t="s">
        <v>593</v>
      </c>
      <c r="H866">
        <f>IF('Раздел 2'!S36&gt;=SUM('Раздел 9'!V23:W23),0,1)</f>
        <v>0</v>
      </c>
    </row>
    <row r="867" spans="1:8" ht="12.75">
      <c r="A867" t="str">
        <f t="shared" si="18"/>
        <v>0606024</v>
      </c>
      <c r="B867">
        <v>10</v>
      </c>
      <c r="C867">
        <v>11</v>
      </c>
      <c r="D867">
        <v>11</v>
      </c>
      <c r="E867" s="1" t="s">
        <v>594</v>
      </c>
      <c r="H867">
        <f>IF('Раздел 2'!S36&gt;=SUM('Раздел 9'!X23:Y23),0,1)</f>
        <v>0</v>
      </c>
    </row>
    <row r="868" spans="1:8" ht="12.75">
      <c r="A868" t="str">
        <f t="shared" si="18"/>
        <v>0606024</v>
      </c>
      <c r="B868">
        <v>10</v>
      </c>
      <c r="C868">
        <v>12</v>
      </c>
      <c r="D868">
        <v>12</v>
      </c>
      <c r="E868" s="1" t="s">
        <v>595</v>
      </c>
      <c r="H868">
        <f>IF('Раздел 2'!S36&gt;=SUM('Раздел 9'!Z23:AA23),0,1)</f>
        <v>0</v>
      </c>
    </row>
    <row r="869" spans="1:8" ht="12.75">
      <c r="A869" t="str">
        <f t="shared" si="18"/>
        <v>0606024</v>
      </c>
      <c r="B869">
        <v>10</v>
      </c>
      <c r="C869">
        <v>13</v>
      </c>
      <c r="D869">
        <v>13</v>
      </c>
      <c r="E869" s="1" t="s">
        <v>596</v>
      </c>
      <c r="H869">
        <f>IF('Раздел 1'!AD30&gt;=SUM('Раздел 9'!P24:Q24),0,1)</f>
        <v>0</v>
      </c>
    </row>
    <row r="870" spans="1:8" ht="12.75">
      <c r="A870" t="str">
        <f t="shared" si="18"/>
        <v>0606024</v>
      </c>
      <c r="B870">
        <v>10</v>
      </c>
      <c r="C870">
        <v>14</v>
      </c>
      <c r="D870">
        <v>14</v>
      </c>
      <c r="E870" s="1" t="s">
        <v>597</v>
      </c>
      <c r="H870">
        <f>IF('Раздел 1'!AD30&gt;=SUM('Раздел 9'!R24:S24),0,1)</f>
        <v>0</v>
      </c>
    </row>
    <row r="871" spans="1:8" ht="12.75">
      <c r="A871" t="str">
        <f t="shared" si="18"/>
        <v>0606024</v>
      </c>
      <c r="B871">
        <v>10</v>
      </c>
      <c r="C871">
        <v>15</v>
      </c>
      <c r="D871">
        <v>15</v>
      </c>
      <c r="E871" s="1" t="s">
        <v>598</v>
      </c>
      <c r="H871">
        <f>IF('Раздел 1'!AD30&gt;=SUM('Раздел 9'!T24:U24),0,1)</f>
        <v>0</v>
      </c>
    </row>
    <row r="872" spans="1:8" ht="12.75">
      <c r="A872" t="str">
        <f t="shared" si="18"/>
        <v>0606024</v>
      </c>
      <c r="B872">
        <v>10</v>
      </c>
      <c r="C872">
        <v>16</v>
      </c>
      <c r="D872">
        <v>16</v>
      </c>
      <c r="E872" s="1" t="s">
        <v>599</v>
      </c>
      <c r="H872">
        <f>IF('Раздел 2'!S37&gt;=SUM('Раздел 9'!V24:W24),0,1)</f>
        <v>0</v>
      </c>
    </row>
    <row r="873" spans="1:8" ht="12.75">
      <c r="A873" t="str">
        <f t="shared" si="18"/>
        <v>0606024</v>
      </c>
      <c r="B873">
        <v>10</v>
      </c>
      <c r="C873">
        <v>17</v>
      </c>
      <c r="D873">
        <v>17</v>
      </c>
      <c r="E873" s="1" t="s">
        <v>600</v>
      </c>
      <c r="H873">
        <f>IF('Раздел 2'!S37&gt;=SUM('Раздел 9'!X24:Y24),0,1)</f>
        <v>0</v>
      </c>
    </row>
    <row r="874" spans="1:8" ht="12.75">
      <c r="A874" t="str">
        <f t="shared" si="18"/>
        <v>0606024</v>
      </c>
      <c r="B874">
        <v>10</v>
      </c>
      <c r="C874">
        <v>18</v>
      </c>
      <c r="D874">
        <v>18</v>
      </c>
      <c r="E874" s="1" t="s">
        <v>601</v>
      </c>
      <c r="H874">
        <f>IF('Раздел 2'!S37&gt;=SUM('Раздел 9'!Z24:AA24),0,1)</f>
        <v>0</v>
      </c>
    </row>
    <row r="875" spans="1:8" ht="12.75">
      <c r="A875" t="str">
        <f t="shared" si="18"/>
        <v>0606024</v>
      </c>
      <c r="B875">
        <v>10</v>
      </c>
      <c r="C875">
        <v>19</v>
      </c>
      <c r="D875">
        <v>19</v>
      </c>
      <c r="E875" s="1" t="s">
        <v>602</v>
      </c>
      <c r="H875">
        <f>IF('Раздел 1'!AD22='Раздел 4'!P21,0,1)</f>
        <v>0</v>
      </c>
    </row>
    <row r="876" spans="1:8" ht="12.75">
      <c r="A876" t="str">
        <f t="shared" si="18"/>
        <v>0606024</v>
      </c>
      <c r="B876">
        <v>10</v>
      </c>
      <c r="C876">
        <v>20</v>
      </c>
      <c r="D876">
        <v>20</v>
      </c>
      <c r="E876" s="1" t="s">
        <v>603</v>
      </c>
      <c r="H876">
        <f>IF('Раздел 1'!AE22='Раздел 4'!Q21,0,1)</f>
        <v>0</v>
      </c>
    </row>
    <row r="877" spans="1:8" ht="12.75">
      <c r="A877" t="str">
        <f t="shared" si="18"/>
        <v>0606024</v>
      </c>
      <c r="B877">
        <v>10</v>
      </c>
      <c r="C877">
        <v>21</v>
      </c>
      <c r="D877">
        <v>21</v>
      </c>
      <c r="E877" s="1" t="s">
        <v>604</v>
      </c>
      <c r="H877">
        <f>IF('Раздел 1'!AD22-'Раздел 1'!AD28='Раздел 4'!U21,0,1)</f>
        <v>0</v>
      </c>
    </row>
    <row r="878" spans="1:8" ht="12.75">
      <c r="A878" t="str">
        <f t="shared" si="18"/>
        <v>0606024</v>
      </c>
      <c r="B878">
        <v>10</v>
      </c>
      <c r="C878">
        <v>22</v>
      </c>
      <c r="D878">
        <v>22</v>
      </c>
      <c r="E878" s="1" t="s">
        <v>605</v>
      </c>
      <c r="H878">
        <f>IF('Раздел 1'!AE22-'Раздел 1'!AE28='Раздел 4'!V21,0,1)</f>
        <v>0</v>
      </c>
    </row>
    <row r="879" spans="1:8" ht="12.75">
      <c r="A879" t="str">
        <f t="shared" si="18"/>
        <v>0606024</v>
      </c>
      <c r="B879">
        <v>10</v>
      </c>
      <c r="C879">
        <v>23</v>
      </c>
      <c r="D879">
        <v>23</v>
      </c>
      <c r="E879" s="1" t="s">
        <v>606</v>
      </c>
      <c r="H879">
        <f>IF('Раздел 2'!S21='Раздел 4'!W21,0,1)</f>
        <v>0</v>
      </c>
    </row>
    <row r="880" spans="1:8" ht="12.75">
      <c r="A880" t="str">
        <f t="shared" si="18"/>
        <v>0606024</v>
      </c>
      <c r="B880">
        <v>10</v>
      </c>
      <c r="C880">
        <v>24</v>
      </c>
      <c r="D880">
        <v>24</v>
      </c>
      <c r="E880" s="1" t="s">
        <v>607</v>
      </c>
      <c r="H880">
        <f>IF('Раздел 2'!T21='Раздел 4'!X21,0,1)</f>
        <v>0</v>
      </c>
    </row>
    <row r="881" spans="1:8" ht="12.75">
      <c r="A881" t="str">
        <f t="shared" si="18"/>
        <v>0606024</v>
      </c>
      <c r="B881">
        <v>10</v>
      </c>
      <c r="C881">
        <v>25</v>
      </c>
      <c r="D881">
        <v>25</v>
      </c>
      <c r="E881" s="1" t="s">
        <v>608</v>
      </c>
      <c r="H881">
        <f>IF('Раздел 2'!S21-'Раздел 2'!S25='Раздел 4'!Y21,0,1)</f>
        <v>0</v>
      </c>
    </row>
    <row r="882" spans="1:8" ht="12.75">
      <c r="A882" t="str">
        <f t="shared" si="18"/>
        <v>0606024</v>
      </c>
      <c r="B882">
        <v>10</v>
      </c>
      <c r="C882">
        <v>26</v>
      </c>
      <c r="D882">
        <v>26</v>
      </c>
      <c r="E882" s="1" t="s">
        <v>609</v>
      </c>
      <c r="H882">
        <f>IF('Раздел 2'!T21-'Раздел 2'!T25='Раздел 4'!Z21,0,1)</f>
        <v>0</v>
      </c>
    </row>
    <row r="883" spans="1:8" ht="12.75">
      <c r="A883" t="str">
        <f t="shared" si="18"/>
        <v>0606024</v>
      </c>
      <c r="B883">
        <v>10</v>
      </c>
      <c r="C883">
        <v>27</v>
      </c>
      <c r="D883">
        <v>27</v>
      </c>
      <c r="E883" s="1" t="s">
        <v>610</v>
      </c>
      <c r="H883">
        <f>IF(SUM('Раздел 1'!AD29,'Раздел 2'!S36)='Раздел 4'!AA21,0,1)</f>
        <v>0</v>
      </c>
    </row>
    <row r="884" spans="1:8" ht="12.75">
      <c r="A884" t="str">
        <f t="shared" si="18"/>
        <v>0606024</v>
      </c>
      <c r="B884">
        <v>10</v>
      </c>
      <c r="C884">
        <v>28</v>
      </c>
      <c r="D884">
        <v>28</v>
      </c>
      <c r="E884" s="1" t="s">
        <v>611</v>
      </c>
      <c r="H884">
        <f>IF(SUM('Раздел 1'!AD30,'Раздел 2'!S37)='Раздел 4'!AB21,0,1)</f>
        <v>0</v>
      </c>
    </row>
    <row r="885" spans="1:8" ht="12.75">
      <c r="A885" t="str">
        <f t="shared" si="18"/>
        <v>0606024</v>
      </c>
      <c r="B885">
        <v>10</v>
      </c>
      <c r="C885">
        <v>29</v>
      </c>
      <c r="D885">
        <v>29</v>
      </c>
      <c r="E885" s="1" t="s">
        <v>612</v>
      </c>
      <c r="H885">
        <f>IF('Раздел 1'!R22=SUM('Раздел 6'!P21,'Раздел 6'!T21),0,1)</f>
        <v>0</v>
      </c>
    </row>
    <row r="886" spans="1:8" ht="12.75">
      <c r="A886" t="str">
        <f t="shared" si="18"/>
        <v>0606024</v>
      </c>
      <c r="B886">
        <v>10</v>
      </c>
      <c r="C886">
        <v>30</v>
      </c>
      <c r="D886">
        <v>30</v>
      </c>
      <c r="E886" s="1" t="s">
        <v>613</v>
      </c>
      <c r="H886">
        <f>IF('Раздел 1'!R28='Раздел 6'!T21,0,1)</f>
        <v>0</v>
      </c>
    </row>
    <row r="887" spans="1:8" ht="12.75">
      <c r="A887" t="str">
        <f t="shared" si="18"/>
        <v>0606024</v>
      </c>
      <c r="B887">
        <v>10</v>
      </c>
      <c r="C887">
        <v>31</v>
      </c>
      <c r="D887">
        <v>31</v>
      </c>
      <c r="E887" s="1" t="s">
        <v>614</v>
      </c>
      <c r="H887">
        <f>IF('Раздел 2'!Q21='Раздел 6'!U21,0,1)</f>
        <v>0</v>
      </c>
    </row>
    <row r="888" spans="1:8" ht="12.75">
      <c r="A888" t="str">
        <f t="shared" si="18"/>
        <v>0606024</v>
      </c>
      <c r="B888">
        <v>10</v>
      </c>
      <c r="C888">
        <v>32</v>
      </c>
      <c r="D888">
        <v>32</v>
      </c>
      <c r="E888" s="1" t="s">
        <v>615</v>
      </c>
      <c r="H888">
        <f>IF('Раздел 2'!Q21-'Раздел 2'!Q25='Раздел 6'!V21,0,1)</f>
        <v>0</v>
      </c>
    </row>
    <row r="889" spans="1:8" ht="12.75">
      <c r="A889" t="str">
        <f t="shared" si="18"/>
        <v>0606024</v>
      </c>
      <c r="B889">
        <v>10</v>
      </c>
      <c r="C889">
        <v>33</v>
      </c>
      <c r="D889">
        <v>33</v>
      </c>
      <c r="E889" s="1" t="s">
        <v>616</v>
      </c>
      <c r="H889">
        <f>IF('Раздел 1'!S22=SUM('Раздел 7'!P21,'Раздел 7'!T21),0,1)</f>
        <v>0</v>
      </c>
    </row>
    <row r="890" spans="1:8" ht="12.75">
      <c r="A890" t="str">
        <f t="shared" si="18"/>
        <v>0606024</v>
      </c>
      <c r="B890">
        <v>10</v>
      </c>
      <c r="C890">
        <v>34</v>
      </c>
      <c r="D890">
        <v>34</v>
      </c>
      <c r="E890" s="1" t="s">
        <v>617</v>
      </c>
      <c r="H890">
        <f>IF('Раздел 1'!S28='Раздел 7'!T21,0,1)</f>
        <v>0</v>
      </c>
    </row>
    <row r="891" spans="1:8" ht="12.75">
      <c r="A891" t="str">
        <f t="shared" si="18"/>
        <v>0606024</v>
      </c>
      <c r="B891">
        <v>10</v>
      </c>
      <c r="C891">
        <v>35</v>
      </c>
      <c r="D891">
        <v>35</v>
      </c>
      <c r="E891" s="1" t="s">
        <v>618</v>
      </c>
      <c r="H891">
        <f>IF('Раздел 2'!R21='Раздел 7'!U21,0,1)</f>
        <v>0</v>
      </c>
    </row>
    <row r="892" spans="1:8" ht="12.75">
      <c r="A892" t="str">
        <f t="shared" si="18"/>
        <v>0606024</v>
      </c>
      <c r="B892">
        <v>10</v>
      </c>
      <c r="C892">
        <v>36</v>
      </c>
      <c r="D892">
        <v>36</v>
      </c>
      <c r="E892" s="1" t="s">
        <v>619</v>
      </c>
      <c r="H892">
        <f>IF('Раздел 2'!R21-'Раздел 2'!R25='Раздел 7'!V21,0,1)</f>
        <v>0</v>
      </c>
    </row>
    <row r="893" spans="1:8" ht="12.75">
      <c r="A893" t="str">
        <f t="shared" si="18"/>
        <v>0606024</v>
      </c>
      <c r="B893">
        <v>10</v>
      </c>
      <c r="C893">
        <v>37</v>
      </c>
      <c r="D893">
        <v>37</v>
      </c>
      <c r="E893" s="1" t="s">
        <v>1024</v>
      </c>
      <c r="H893">
        <f>IF('Раздел 1'!S22-'Раздел 1'!S28='Раздел 8'!P21,0,1)</f>
        <v>0</v>
      </c>
    </row>
    <row r="894" spans="1:8" ht="12.75">
      <c r="A894" t="str">
        <f t="shared" si="18"/>
        <v>0606024</v>
      </c>
      <c r="B894">
        <v>10</v>
      </c>
      <c r="C894">
        <v>38</v>
      </c>
      <c r="D894">
        <v>38</v>
      </c>
      <c r="E894" s="1" t="s">
        <v>1025</v>
      </c>
      <c r="H894">
        <f>IF('Раздел 2'!R21-'Раздел 2'!R25='Раздел 8'!S21,0,1)</f>
        <v>0</v>
      </c>
    </row>
    <row r="895" spans="1:8" ht="12.75">
      <c r="A895" t="str">
        <f t="shared" si="18"/>
        <v>0606024</v>
      </c>
      <c r="B895">
        <v>10</v>
      </c>
      <c r="C895">
        <v>39</v>
      </c>
      <c r="D895">
        <v>39</v>
      </c>
      <c r="E895" s="1" t="s">
        <v>620</v>
      </c>
      <c r="H895">
        <f>IF(SUM('Раздел 1'!S30,'Раздел 2'!R37)&gt;='Раздел 8'!P30,0,1)</f>
        <v>0</v>
      </c>
    </row>
    <row r="896" spans="1:8" ht="12.75">
      <c r="A896" t="str">
        <f t="shared" si="18"/>
        <v>0606024</v>
      </c>
      <c r="B896">
        <v>10</v>
      </c>
      <c r="C896">
        <v>40</v>
      </c>
      <c r="D896">
        <v>40</v>
      </c>
      <c r="E896" s="1" t="s">
        <v>877</v>
      </c>
      <c r="H896">
        <f>IF('Раздел 3'!P21='Раздел 5'!P21,0,1)</f>
        <v>0</v>
      </c>
    </row>
    <row r="897" spans="1:8" ht="12.75">
      <c r="A897" t="str">
        <f t="shared" si="18"/>
        <v>0606024</v>
      </c>
      <c r="B897">
        <v>10</v>
      </c>
      <c r="C897">
        <v>41</v>
      </c>
      <c r="D897">
        <v>41</v>
      </c>
      <c r="E897" s="1" t="s">
        <v>878</v>
      </c>
      <c r="H897">
        <f>IF('Раздел 3'!Q21='Раздел 5'!R21,0,1)</f>
        <v>0</v>
      </c>
    </row>
    <row r="898" spans="1:8" ht="12.75">
      <c r="A898" t="str">
        <f t="shared" si="18"/>
        <v>0606024</v>
      </c>
      <c r="B898">
        <v>10</v>
      </c>
      <c r="C898">
        <v>42</v>
      </c>
      <c r="D898">
        <v>42</v>
      </c>
      <c r="E898" s="1" t="s">
        <v>879</v>
      </c>
      <c r="H898">
        <f>IF('Раздел 3'!R21='Раздел 5'!S21,0,1)</f>
        <v>0</v>
      </c>
    </row>
    <row r="899" spans="1:8" ht="12.75">
      <c r="A899" t="str">
        <f t="shared" si="18"/>
        <v>0606024</v>
      </c>
      <c r="B899">
        <v>10</v>
      </c>
      <c r="C899">
        <v>43</v>
      </c>
      <c r="D899">
        <v>43</v>
      </c>
      <c r="E899" s="1" t="s">
        <v>880</v>
      </c>
      <c r="H899">
        <f>IF('Раздел 3'!S21='Раздел 5'!T21,0,1)</f>
        <v>0</v>
      </c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6" ht="12.75">
      <c r="A906" s="41" t="s">
        <v>1017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5:AH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6.83203125" style="1" customWidth="1"/>
    <col min="2" max="14" width="4.5" style="1" hidden="1" customWidth="1"/>
    <col min="15" max="15" width="7.33203125" style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3" ht="19.5" customHeight="1">
      <c r="A15" s="172" t="s">
        <v>1140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</row>
    <row r="16" spans="1:33" ht="12.75">
      <c r="A16" s="173" t="s">
        <v>1089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</row>
    <row r="17" spans="1:34" ht="19.5" customHeight="1">
      <c r="A17" s="171" t="s">
        <v>823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1" t="s">
        <v>827</v>
      </c>
      <c r="P17" s="171" t="s">
        <v>985</v>
      </c>
      <c r="Q17" s="174" t="s">
        <v>1046</v>
      </c>
      <c r="R17" s="175"/>
      <c r="S17" s="171" t="s">
        <v>1141</v>
      </c>
      <c r="T17" s="171"/>
      <c r="U17" s="171" t="s">
        <v>98</v>
      </c>
      <c r="V17" s="171"/>
      <c r="W17" s="171"/>
      <c r="X17" s="171"/>
      <c r="Y17" s="171"/>
      <c r="Z17" s="171"/>
      <c r="AA17" s="171"/>
      <c r="AB17" s="171"/>
      <c r="AC17" s="171"/>
      <c r="AD17" s="171" t="s">
        <v>986</v>
      </c>
      <c r="AE17" s="171"/>
      <c r="AF17" s="169" t="s">
        <v>974</v>
      </c>
      <c r="AG17" s="169" t="s">
        <v>828</v>
      </c>
      <c r="AH17" s="2"/>
    </row>
    <row r="18" spans="1:34" ht="19.5" customHeight="1">
      <c r="A18" s="17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/>
      <c r="P18" s="171"/>
      <c r="Q18" s="176"/>
      <c r="R18" s="177"/>
      <c r="S18" s="171" t="s">
        <v>824</v>
      </c>
      <c r="T18" s="171" t="s">
        <v>825</v>
      </c>
      <c r="U18" s="171" t="s">
        <v>824</v>
      </c>
      <c r="V18" s="171" t="s">
        <v>45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0"/>
      <c r="AG18" s="170"/>
      <c r="AH18" s="2"/>
    </row>
    <row r="19" spans="1:34" ht="63.75" customHeight="1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71"/>
      <c r="Q19" s="3" t="s">
        <v>824</v>
      </c>
      <c r="R19" s="3" t="s">
        <v>831</v>
      </c>
      <c r="S19" s="171"/>
      <c r="T19" s="171"/>
      <c r="U19" s="171"/>
      <c r="V19" s="57" t="s">
        <v>975</v>
      </c>
      <c r="W19" s="57" t="s">
        <v>1081</v>
      </c>
      <c r="X19" s="57" t="s">
        <v>1080</v>
      </c>
      <c r="Y19" s="57" t="s">
        <v>1079</v>
      </c>
      <c r="Z19" s="57" t="s">
        <v>1077</v>
      </c>
      <c r="AA19" s="3" t="s">
        <v>829</v>
      </c>
      <c r="AB19" s="57" t="s">
        <v>836</v>
      </c>
      <c r="AC19" s="57" t="s">
        <v>1078</v>
      </c>
      <c r="AD19" s="57" t="s">
        <v>824</v>
      </c>
      <c r="AE19" s="3" t="s">
        <v>830</v>
      </c>
      <c r="AF19" s="170"/>
      <c r="AG19" s="170"/>
      <c r="AH19" s="2"/>
    </row>
    <row r="20" spans="1:3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2"/>
    </row>
    <row r="21" spans="1:34" ht="15.75">
      <c r="A21" s="6" t="s">
        <v>833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>
        <v>1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2"/>
    </row>
    <row r="22" spans="1:34" ht="38.25">
      <c r="A22" s="6" t="s">
        <v>832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>
        <v>2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2"/>
    </row>
    <row r="23" spans="1:34" ht="25.5">
      <c r="A23" s="7" t="s">
        <v>1083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2"/>
    </row>
    <row r="24" spans="1:34" ht="15.75">
      <c r="A24" s="7" t="s">
        <v>1084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2"/>
    </row>
    <row r="25" spans="1:34" ht="25.5">
      <c r="A25" s="7" t="s">
        <v>1085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2"/>
    </row>
    <row r="26" spans="1:34" ht="25.5">
      <c r="A26" s="7" t="s">
        <v>863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2"/>
    </row>
    <row r="27" spans="1:34" ht="25.5">
      <c r="A27" s="7" t="s">
        <v>864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2"/>
    </row>
    <row r="28" spans="1:34" ht="15.75" customHeight="1">
      <c r="A28" s="6" t="s">
        <v>976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v>8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81"/>
      <c r="AG28" s="59"/>
      <c r="AH28" s="2"/>
    </row>
    <row r="29" spans="1:34" ht="15.75">
      <c r="A29" s="6" t="s">
        <v>865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>
        <v>9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2"/>
    </row>
    <row r="30" spans="1:34" ht="15.75">
      <c r="A30" s="6" t="s">
        <v>866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v>10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2"/>
    </row>
    <row r="31" spans="1:33" s="8" customFormat="1" ht="39.75" customHeight="1">
      <c r="A31" s="58" t="s">
        <v>987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>
        <v>11</v>
      </c>
      <c r="P31" s="6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</sheetData>
  <sheetProtection password="E8A3" sheet="1" selectLockedCells="1"/>
  <mergeCells count="15">
    <mergeCell ref="A15:AG15"/>
    <mergeCell ref="A16:AG16"/>
    <mergeCell ref="A17:A19"/>
    <mergeCell ref="O17:O19"/>
    <mergeCell ref="P17:P19"/>
    <mergeCell ref="S17:T17"/>
    <mergeCell ref="U17:AC17"/>
    <mergeCell ref="AD17:AE18"/>
    <mergeCell ref="AF17:AF19"/>
    <mergeCell ref="Q17:R18"/>
    <mergeCell ref="AG17:AG19"/>
    <mergeCell ref="S18:S19"/>
    <mergeCell ref="T18:T19"/>
    <mergeCell ref="U18:U19"/>
    <mergeCell ref="V18:AC18"/>
  </mergeCells>
  <dataValidations count="3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AG21:AG30 AF21:AF27 AF29:AF30 P21:AE30 P31">
      <formula1>0</formula1>
      <formula2>999999999999</formula2>
    </dataValidation>
    <dataValidation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AF28"/>
    <dataValidation type="whole" allowBlank="1" showInputMessage="1" showErrorMessage="1" errorTitle="Ошибка ввода" error="Попытка ввести данные отличные от числовых или целочисленных" sqref="Q31:AG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82.83203125" style="2" customWidth="1"/>
    <col min="2" max="14" width="2.66015625" style="1" hidden="1" customWidth="1"/>
    <col min="15" max="15" width="7.5" style="1" bestFit="1" customWidth="1"/>
    <col min="16" max="21" width="12.83203125" style="1" customWidth="1"/>
    <col min="22" max="16384" width="9.33203125" style="1" customWidth="1"/>
  </cols>
  <sheetData>
    <row r="1" spans="1:21" ht="12.75" customHeight="1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2.75" customHeight="1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12.75" customHeight="1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2.75" customHeight="1" hidden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2.75" customHeight="1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2.75" customHeight="1" hidden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2.75" customHeight="1" hidden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1" ht="12.75" customHeight="1" hidden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ht="12.7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ht="12.75" customHeight="1" hidden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ht="12.75" customHeight="1" hidden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</row>
    <row r="12" spans="1:21" ht="12.75" customHeight="1" hidden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1" ht="12.75" customHeight="1" hidden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ht="12.75" customHeight="1" hidden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1" ht="12.7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9.5" customHeight="1">
      <c r="A16" s="172" t="s">
        <v>867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1" ht="12.75">
      <c r="A17" s="173" t="s">
        <v>1089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1" ht="39.75" customHeight="1">
      <c r="A18" s="171" t="s">
        <v>823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 t="s">
        <v>827</v>
      </c>
      <c r="P18" s="171" t="s">
        <v>985</v>
      </c>
      <c r="Q18" s="171" t="s">
        <v>977</v>
      </c>
      <c r="R18" s="171" t="s">
        <v>978</v>
      </c>
      <c r="S18" s="171" t="s">
        <v>986</v>
      </c>
      <c r="T18" s="171"/>
      <c r="U18" s="169" t="s">
        <v>1090</v>
      </c>
    </row>
    <row r="19" spans="1:21" ht="49.5" customHeight="1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71"/>
      <c r="Q19" s="171"/>
      <c r="R19" s="171"/>
      <c r="S19" s="3" t="s">
        <v>824</v>
      </c>
      <c r="T19" s="3" t="s">
        <v>834</v>
      </c>
      <c r="U19" s="170"/>
    </row>
    <row r="20" spans="1:2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25.5">
      <c r="A21" s="6" t="s">
        <v>835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>
        <v>1</v>
      </c>
      <c r="P21" s="59"/>
      <c r="Q21" s="59"/>
      <c r="R21" s="59"/>
      <c r="S21" s="59"/>
      <c r="T21" s="59"/>
      <c r="U21" s="59"/>
    </row>
    <row r="22" spans="1:21" ht="25.5">
      <c r="A22" s="6" t="s">
        <v>979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>
        <v>2</v>
      </c>
      <c r="P22" s="59"/>
      <c r="Q22" s="59"/>
      <c r="R22" s="59"/>
      <c r="S22" s="59"/>
      <c r="T22" s="59"/>
      <c r="U22" s="59"/>
    </row>
    <row r="23" spans="1:21" ht="15.75">
      <c r="A23" s="7" t="s">
        <v>980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59"/>
      <c r="R23" s="59"/>
      <c r="S23" s="59"/>
      <c r="T23" s="59"/>
      <c r="U23" s="59"/>
    </row>
    <row r="24" spans="1:21" ht="15.75">
      <c r="A24" s="7" t="s">
        <v>981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59"/>
      <c r="Q24" s="59"/>
      <c r="R24" s="59"/>
      <c r="S24" s="59"/>
      <c r="T24" s="59"/>
      <c r="U24" s="59"/>
    </row>
    <row r="25" spans="1:21" ht="15.75" customHeight="1">
      <c r="A25" s="7" t="s">
        <v>939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59"/>
      <c r="Q25" s="59"/>
      <c r="R25" s="59"/>
      <c r="S25" s="59"/>
      <c r="T25" s="59"/>
      <c r="U25" s="59"/>
    </row>
    <row r="26" spans="1:21" ht="15.75" customHeight="1">
      <c r="A26" s="6" t="s">
        <v>938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>
        <v>6</v>
      </c>
      <c r="P26" s="59"/>
      <c r="Q26" s="59"/>
      <c r="R26" s="59"/>
      <c r="S26" s="59"/>
      <c r="T26" s="59"/>
      <c r="U26" s="59"/>
    </row>
    <row r="27" spans="1:21" ht="25.5">
      <c r="A27" s="7" t="s">
        <v>982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>
        <v>7</v>
      </c>
      <c r="P27" s="59"/>
      <c r="Q27" s="59"/>
      <c r="R27" s="59"/>
      <c r="S27" s="59"/>
      <c r="T27" s="59"/>
      <c r="U27" s="59"/>
    </row>
    <row r="28" spans="1:21" ht="15.75">
      <c r="A28" s="7" t="s">
        <v>983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59"/>
      <c r="Q28" s="59"/>
      <c r="R28" s="59"/>
      <c r="S28" s="59"/>
      <c r="T28" s="59"/>
      <c r="U28" s="59"/>
    </row>
    <row r="29" spans="1:21" ht="15.75">
      <c r="A29" s="7" t="s">
        <v>984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59"/>
      <c r="Q29" s="59"/>
      <c r="R29" s="59"/>
      <c r="S29" s="59"/>
      <c r="T29" s="59"/>
      <c r="U29" s="59"/>
    </row>
    <row r="30" spans="1:21" ht="15.75">
      <c r="A30" s="63" t="s">
        <v>937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59"/>
      <c r="Q30" s="59"/>
      <c r="R30" s="59"/>
      <c r="S30" s="59"/>
      <c r="T30" s="59"/>
      <c r="U30" s="59"/>
    </row>
    <row r="31" spans="1:21" ht="15.75">
      <c r="A31" s="7" t="s">
        <v>840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>
        <v>11</v>
      </c>
      <c r="P31" s="59"/>
      <c r="Q31" s="59"/>
      <c r="R31" s="59"/>
      <c r="S31" s="59"/>
      <c r="T31" s="59"/>
      <c r="U31" s="59"/>
    </row>
    <row r="32" spans="1:21" ht="25.5">
      <c r="A32" s="7" t="s">
        <v>868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v>12</v>
      </c>
      <c r="P32" s="59"/>
      <c r="Q32" s="59"/>
      <c r="R32" s="59"/>
      <c r="S32" s="59"/>
      <c r="T32" s="59"/>
      <c r="U32" s="59"/>
    </row>
    <row r="33" spans="1:21" ht="15.75">
      <c r="A33" s="7" t="s">
        <v>869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5">
        <v>13</v>
      </c>
      <c r="P33" s="59"/>
      <c r="Q33" s="59"/>
      <c r="R33" s="59"/>
      <c r="S33" s="59"/>
      <c r="T33" s="59"/>
      <c r="U33" s="59"/>
    </row>
    <row r="34" spans="1:21" ht="15.75">
      <c r="A34" s="6" t="s">
        <v>988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">
        <v>14</v>
      </c>
      <c r="P34" s="59"/>
      <c r="Q34" s="59"/>
      <c r="R34" s="59"/>
      <c r="S34" s="59"/>
      <c r="T34" s="59"/>
      <c r="U34" s="59"/>
    </row>
    <row r="35" spans="1:21" ht="15.75">
      <c r="A35" s="6" t="s">
        <v>989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3">
        <v>15</v>
      </c>
      <c r="P35" s="59"/>
      <c r="Q35" s="59"/>
      <c r="R35" s="59"/>
      <c r="S35" s="59"/>
      <c r="T35" s="59"/>
      <c r="U35" s="59"/>
    </row>
    <row r="36" spans="1:21" ht="15.75">
      <c r="A36" s="63" t="s">
        <v>837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3">
        <v>16</v>
      </c>
      <c r="P36" s="59"/>
      <c r="Q36" s="59"/>
      <c r="R36" s="59"/>
      <c r="S36" s="59"/>
      <c r="T36" s="59"/>
      <c r="U36" s="59"/>
    </row>
    <row r="37" spans="1:21" ht="15.75">
      <c r="A37" s="44" t="s">
        <v>838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13">
        <v>17</v>
      </c>
      <c r="P37" s="59"/>
      <c r="Q37" s="59"/>
      <c r="R37" s="59"/>
      <c r="S37" s="59"/>
      <c r="T37" s="59"/>
      <c r="U37" s="59"/>
    </row>
    <row r="38" spans="1:16" ht="39.75" customHeight="1">
      <c r="A38" s="99" t="s">
        <v>839</v>
      </c>
      <c r="O38" s="65">
        <v>18</v>
      </c>
      <c r="P38" s="67"/>
    </row>
    <row r="39" spans="1:16" ht="25.5" customHeight="1">
      <c r="A39" s="66" t="s">
        <v>862</v>
      </c>
      <c r="O39" s="65">
        <v>19</v>
      </c>
      <c r="P39" s="67"/>
    </row>
  </sheetData>
  <sheetProtection password="E8A3" sheet="1" selectLockedCells="1"/>
  <mergeCells count="23">
    <mergeCell ref="A14:U14"/>
    <mergeCell ref="A16:U16"/>
    <mergeCell ref="A17:U17"/>
    <mergeCell ref="A18:A19"/>
    <mergeCell ref="A10:U10"/>
    <mergeCell ref="A11:U11"/>
    <mergeCell ref="A12:U12"/>
    <mergeCell ref="Q18:Q19"/>
    <mergeCell ref="O18:O19"/>
    <mergeCell ref="P18:P19"/>
    <mergeCell ref="R18:R19"/>
    <mergeCell ref="S18:T18"/>
    <mergeCell ref="U18:U19"/>
    <mergeCell ref="A13:U13"/>
    <mergeCell ref="A1:U1"/>
    <mergeCell ref="A2:U2"/>
    <mergeCell ref="A3:U3"/>
    <mergeCell ref="A4:U4"/>
    <mergeCell ref="A9:U9"/>
    <mergeCell ref="A5:U5"/>
    <mergeCell ref="A6:U6"/>
    <mergeCell ref="A7:U7"/>
    <mergeCell ref="A8:U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37 P38:P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8.16015625" style="1" bestFit="1" customWidth="1"/>
    <col min="2" max="14" width="3.66015625" style="1" hidden="1" customWidth="1"/>
    <col min="15" max="15" width="7.5" style="1" bestFit="1" customWidth="1"/>
    <col min="16" max="21" width="15.83203125" style="1" customWidth="1"/>
    <col min="22" max="16384" width="9.33203125" style="1" customWidth="1"/>
  </cols>
  <sheetData>
    <row r="1" spans="1:21" ht="12.75" customHeight="1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2.75" customHeight="1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12.75" customHeight="1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2.75" customHeight="1" hidden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2.75" customHeight="1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2.75" customHeight="1" hidden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2.75" customHeight="1" hidden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1" ht="12.75" customHeight="1" hidden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ht="12.7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ht="12.75" customHeight="1" hidden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ht="12.75" customHeight="1" hidden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</row>
    <row r="12" spans="1:21" ht="12.75" customHeight="1" hidden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1" ht="12.75" customHeight="1" hidden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ht="12.75" customHeight="1" hidden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1" ht="12.75" customHeight="1" hidden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1" ht="39.75" customHeight="1">
      <c r="A16" s="181" t="s">
        <v>1136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56"/>
    </row>
    <row r="17" spans="1:21" ht="12.75">
      <c r="A17" s="173" t="s">
        <v>1089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78"/>
    </row>
    <row r="18" spans="1:20" ht="15" customHeight="1">
      <c r="A18" s="179" t="s">
        <v>823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179" t="s">
        <v>990</v>
      </c>
      <c r="P18" s="180" t="s">
        <v>992</v>
      </c>
      <c r="Q18" s="180" t="s">
        <v>993</v>
      </c>
      <c r="R18" s="180"/>
      <c r="S18" s="180"/>
      <c r="T18" s="179" t="s">
        <v>1044</v>
      </c>
    </row>
    <row r="19" spans="1:20" ht="75" customHeight="1">
      <c r="A19" s="179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179"/>
      <c r="P19" s="180"/>
      <c r="Q19" s="68" t="s">
        <v>994</v>
      </c>
      <c r="R19" s="68" t="s">
        <v>995</v>
      </c>
      <c r="S19" s="68" t="s">
        <v>996</v>
      </c>
      <c r="T19" s="179"/>
    </row>
    <row r="20" spans="1:20" ht="12.75">
      <c r="A20" s="69">
        <v>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>
        <v>2</v>
      </c>
      <c r="P20" s="69">
        <v>3</v>
      </c>
      <c r="Q20" s="69">
        <v>4</v>
      </c>
      <c r="R20" s="69">
        <v>5</v>
      </c>
      <c r="S20" s="69">
        <v>6</v>
      </c>
      <c r="T20" s="69">
        <v>7</v>
      </c>
    </row>
    <row r="21" spans="1:20" ht="15.75">
      <c r="A21" s="70" t="s">
        <v>940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>
        <v>1</v>
      </c>
      <c r="P21" s="59"/>
      <c r="Q21" s="59"/>
      <c r="R21" s="59"/>
      <c r="S21" s="59"/>
      <c r="T21" s="59"/>
    </row>
    <row r="22" spans="1:20" ht="25.5" customHeight="1">
      <c r="A22" s="73" t="s">
        <v>1026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2">
        <v>2</v>
      </c>
      <c r="P22" s="59"/>
      <c r="Q22" s="59"/>
      <c r="R22" s="59"/>
      <c r="S22" s="59"/>
      <c r="T22" s="59"/>
    </row>
    <row r="23" spans="1:20" ht="25.5">
      <c r="A23" s="75" t="s">
        <v>1092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2">
        <v>3</v>
      </c>
      <c r="P23" s="59"/>
      <c r="Q23" s="59"/>
      <c r="R23" s="59"/>
      <c r="S23" s="59"/>
      <c r="T23" s="59"/>
    </row>
    <row r="24" spans="1:20" ht="15.75">
      <c r="A24" s="75" t="s">
        <v>1093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2">
        <v>4</v>
      </c>
      <c r="P24" s="59"/>
      <c r="Q24" s="59"/>
      <c r="R24" s="59"/>
      <c r="S24" s="59"/>
      <c r="T24" s="59"/>
    </row>
    <row r="25" spans="1:20" ht="15.75">
      <c r="A25" s="75" t="s">
        <v>1094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2">
        <v>5</v>
      </c>
      <c r="P25" s="59"/>
      <c r="Q25" s="59"/>
      <c r="R25" s="59"/>
      <c r="S25" s="59"/>
      <c r="T25" s="59"/>
    </row>
    <row r="26" spans="1:20" ht="38.25">
      <c r="A26" s="75" t="s">
        <v>841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2">
        <v>6</v>
      </c>
      <c r="P26" s="59"/>
      <c r="Q26" s="59"/>
      <c r="R26" s="59"/>
      <c r="S26" s="59"/>
      <c r="T26" s="59"/>
    </row>
    <row r="27" spans="1:20" ht="25.5" customHeight="1">
      <c r="A27" s="70" t="s">
        <v>941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>
        <v>7</v>
      </c>
      <c r="P27" s="59"/>
      <c r="Q27" s="59"/>
      <c r="R27" s="59"/>
      <c r="S27" s="59"/>
      <c r="T27" s="59"/>
    </row>
    <row r="28" spans="1:20" ht="25.5">
      <c r="A28" s="75" t="s">
        <v>871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2">
        <v>8</v>
      </c>
      <c r="P28" s="59"/>
      <c r="Q28" s="59"/>
      <c r="R28" s="59"/>
      <c r="S28" s="59"/>
      <c r="T28" s="59"/>
    </row>
    <row r="29" spans="1:20" ht="15.75">
      <c r="A29" s="75" t="s">
        <v>870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2">
        <v>9</v>
      </c>
      <c r="P29" s="59"/>
      <c r="Q29" s="59"/>
      <c r="R29" s="59"/>
      <c r="S29" s="59"/>
      <c r="T29" s="59"/>
    </row>
    <row r="30" spans="1:20" ht="15.75">
      <c r="A30" s="70" t="s">
        <v>1035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>
        <v>10</v>
      </c>
      <c r="P30" s="59"/>
      <c r="Q30" s="59"/>
      <c r="R30" s="59"/>
      <c r="S30" s="59"/>
      <c r="T30" s="59"/>
    </row>
    <row r="31" spans="1:20" ht="15.75">
      <c r="A31" s="70" t="s">
        <v>1091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>
        <v>11</v>
      </c>
      <c r="P31" s="59"/>
      <c r="Q31" s="59"/>
      <c r="R31" s="59"/>
      <c r="S31" s="59"/>
      <c r="T31" s="59"/>
    </row>
    <row r="32" spans="1:20" ht="15.75">
      <c r="A32" s="70" t="s">
        <v>1142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2">
        <v>12</v>
      </c>
      <c r="P32" s="59"/>
      <c r="Q32" s="59"/>
      <c r="R32" s="59"/>
      <c r="S32" s="59"/>
      <c r="T32" s="59"/>
    </row>
  </sheetData>
  <sheetProtection password="E8A3" sheet="1" selectLockedCells="1"/>
  <mergeCells count="22">
    <mergeCell ref="A1:U1"/>
    <mergeCell ref="A2:U2"/>
    <mergeCell ref="A3:U3"/>
    <mergeCell ref="A4:U4"/>
    <mergeCell ref="A17:T17"/>
    <mergeCell ref="A9:U9"/>
    <mergeCell ref="A10:U10"/>
    <mergeCell ref="A11:U11"/>
    <mergeCell ref="A12:U12"/>
    <mergeCell ref="A13:U13"/>
    <mergeCell ref="A16:T16"/>
    <mergeCell ref="A14:U14"/>
    <mergeCell ref="A15:U15"/>
    <mergeCell ref="T18:T19"/>
    <mergeCell ref="A18:A19"/>
    <mergeCell ref="O18:O19"/>
    <mergeCell ref="P18:P19"/>
    <mergeCell ref="Q18:S18"/>
    <mergeCell ref="A5:U5"/>
    <mergeCell ref="A6:U6"/>
    <mergeCell ref="A7:U7"/>
    <mergeCell ref="A8:U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T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B38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40.5" style="1" bestFit="1" customWidth="1"/>
    <col min="2" max="14" width="3.66015625" style="1" hidden="1" customWidth="1"/>
    <col min="15" max="15" width="7.5" style="1" bestFit="1" customWidth="1"/>
    <col min="16" max="28" width="14.83203125" style="1" customWidth="1"/>
    <col min="29" max="16384" width="9.33203125" style="1" customWidth="1"/>
  </cols>
  <sheetData>
    <row r="1" spans="1:28" ht="12.75" customHeight="1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12.75" customHeight="1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</row>
    <row r="3" spans="1:28" ht="12.75" customHeight="1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</row>
    <row r="4" spans="1:28" ht="12.75" customHeight="1" hidden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</row>
    <row r="5" spans="1:28" ht="12.75" customHeight="1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1:28" ht="12.75" customHeight="1" hidden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1:28" ht="12.75" customHeight="1" hidden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</row>
    <row r="8" spans="1:28" ht="12.75" customHeight="1" hidden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28" ht="12.7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.75" customHeight="1" hidden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</row>
    <row r="11" spans="1:28" ht="12.75" customHeight="1" hidden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</row>
    <row r="12" spans="1:28" ht="12.75" customHeight="1" hidden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</row>
    <row r="13" spans="1:28" ht="12.75" customHeight="1" hidden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8" ht="19.5" customHeight="1">
      <c r="A14" s="181" t="s">
        <v>874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</row>
    <row r="15" spans="1:28" ht="12.75">
      <c r="A15" s="173" t="s">
        <v>1109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ht="15" customHeight="1">
      <c r="A16" s="171" t="s">
        <v>823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71" t="s">
        <v>827</v>
      </c>
      <c r="P16" s="183" t="s">
        <v>1036</v>
      </c>
      <c r="Q16" s="184"/>
      <c r="R16" s="184"/>
      <c r="S16" s="184"/>
      <c r="T16" s="184"/>
      <c r="U16" s="184"/>
      <c r="V16" s="185"/>
      <c r="W16" s="183" t="s">
        <v>1037</v>
      </c>
      <c r="X16" s="184"/>
      <c r="Y16" s="184"/>
      <c r="Z16" s="185"/>
      <c r="AA16" s="169" t="s">
        <v>1146</v>
      </c>
      <c r="AB16" s="169" t="s">
        <v>1147</v>
      </c>
    </row>
    <row r="17" spans="1:28" ht="15" customHeight="1">
      <c r="A17" s="17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1"/>
      <c r="P17" s="169" t="s">
        <v>1038</v>
      </c>
      <c r="Q17" s="183" t="s">
        <v>942</v>
      </c>
      <c r="R17" s="184"/>
      <c r="S17" s="184"/>
      <c r="T17" s="184"/>
      <c r="U17" s="184"/>
      <c r="V17" s="185"/>
      <c r="W17" s="169" t="s">
        <v>1038</v>
      </c>
      <c r="X17" s="183" t="s">
        <v>944</v>
      </c>
      <c r="Y17" s="184"/>
      <c r="Z17" s="185"/>
      <c r="AA17" s="170"/>
      <c r="AB17" s="170"/>
    </row>
    <row r="18" spans="1:28" ht="15" customHeight="1">
      <c r="A18" s="17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/>
      <c r="P18" s="170"/>
      <c r="Q18" s="169" t="s">
        <v>1082</v>
      </c>
      <c r="R18" s="169" t="s">
        <v>943</v>
      </c>
      <c r="S18" s="169" t="s">
        <v>1045</v>
      </c>
      <c r="T18" s="169" t="s">
        <v>842</v>
      </c>
      <c r="U18" s="183" t="s">
        <v>1039</v>
      </c>
      <c r="V18" s="185"/>
      <c r="W18" s="170"/>
      <c r="X18" s="169" t="s">
        <v>1082</v>
      </c>
      <c r="Y18" s="183" t="s">
        <v>1039</v>
      </c>
      <c r="Z18" s="185"/>
      <c r="AA18" s="170"/>
      <c r="AB18" s="170"/>
    </row>
    <row r="19" spans="1:28" ht="75" customHeight="1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82"/>
      <c r="Q19" s="182"/>
      <c r="R19" s="182"/>
      <c r="S19" s="182"/>
      <c r="T19" s="182"/>
      <c r="U19" s="3" t="s">
        <v>824</v>
      </c>
      <c r="V19" s="3" t="s">
        <v>844</v>
      </c>
      <c r="W19" s="182"/>
      <c r="X19" s="182"/>
      <c r="Y19" s="3" t="s">
        <v>824</v>
      </c>
      <c r="Z19" s="3" t="s">
        <v>843</v>
      </c>
      <c r="AA19" s="182"/>
      <c r="AB19" s="182"/>
    </row>
    <row r="20" spans="1:2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</row>
    <row r="21" spans="1:28" ht="15.75">
      <c r="A21" s="7" t="s">
        <v>873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ht="25.5">
      <c r="A22" s="7" t="s">
        <v>1096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ht="15.75">
      <c r="A23" s="7" t="s">
        <v>1097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ht="15.75">
      <c r="A24" s="7" t="s">
        <v>1098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15.75">
      <c r="A25" s="7" t="s">
        <v>1099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ht="15.75">
      <c r="A26" s="7" t="s">
        <v>1100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ht="15.75">
      <c r="A27" s="7" t="s">
        <v>1101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ht="15.75">
      <c r="A28" s="7" t="s">
        <v>1102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ht="15.75">
      <c r="A29" s="7" t="s">
        <v>1103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1:28" ht="15.75">
      <c r="A30" s="7" t="s">
        <v>1104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8" ht="15.75">
      <c r="A31" s="7" t="s">
        <v>1105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>
        <v>11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ht="15.75">
      <c r="A32" s="7" t="s">
        <v>1106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">
        <v>12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15.75">
      <c r="A33" s="7" t="s">
        <v>1143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5">
        <v>13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ht="15.75">
      <c r="A34" s="7" t="s">
        <v>1144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">
        <v>14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15.75">
      <c r="A35" s="7" t="s">
        <v>1145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">
        <v>15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ht="15.75">
      <c r="A36" s="7" t="s">
        <v>872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15.75">
      <c r="A37" s="7" t="s">
        <v>1040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">
        <v>17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ht="15.75">
      <c r="A38" s="7" t="s">
        <v>1108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</sheetData>
  <sheetProtection password="E8A3" sheet="1" selectLockedCells="1"/>
  <mergeCells count="32">
    <mergeCell ref="P16:V16"/>
    <mergeCell ref="Y18:Z18"/>
    <mergeCell ref="T18:T19"/>
    <mergeCell ref="Q17:V17"/>
    <mergeCell ref="X17:Z17"/>
    <mergeCell ref="Q18:Q19"/>
    <mergeCell ref="R18:R19"/>
    <mergeCell ref="S18:S19"/>
    <mergeCell ref="A5:AB5"/>
    <mergeCell ref="A6:AB6"/>
    <mergeCell ref="W17:W19"/>
    <mergeCell ref="W16:Z16"/>
    <mergeCell ref="P17:P19"/>
    <mergeCell ref="A10:AB10"/>
    <mergeCell ref="A11:AB11"/>
    <mergeCell ref="A12:AB12"/>
    <mergeCell ref="A13:AB13"/>
    <mergeCell ref="U18:V18"/>
    <mergeCell ref="A1:AB1"/>
    <mergeCell ref="A2:AB2"/>
    <mergeCell ref="A3:AB3"/>
    <mergeCell ref="A4:AB4"/>
    <mergeCell ref="A7:AB7"/>
    <mergeCell ref="A8:AB8"/>
    <mergeCell ref="A15:AB15"/>
    <mergeCell ref="A16:A19"/>
    <mergeCell ref="O16:O19"/>
    <mergeCell ref="A9:AB9"/>
    <mergeCell ref="X18:X19"/>
    <mergeCell ref="A14:AB14"/>
    <mergeCell ref="AA16:AA19"/>
    <mergeCell ref="AB16:AB19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AB3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35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6.83203125" style="1" bestFit="1" customWidth="1"/>
    <col min="2" max="14" width="3.66015625" style="1" hidden="1" customWidth="1"/>
    <col min="15" max="15" width="7.5" style="1" bestFit="1" customWidth="1"/>
    <col min="16" max="20" width="18.83203125" style="1" customWidth="1"/>
    <col min="21" max="16384" width="9.33203125" style="1" customWidth="1"/>
  </cols>
  <sheetData>
    <row r="1" spans="1:20" ht="12.75" customHeight="1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2.75" customHeight="1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2.75" customHeight="1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2.75" customHeight="1" hidden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0" ht="12.75" customHeight="1" hidden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ht="12.75" customHeight="1" hidden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ht="12.75" customHeight="1" hidden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20" ht="12.75" customHeight="1" hidden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0" ht="12.7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20" ht="12.75" customHeight="1" hidden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</row>
    <row r="11" spans="1:20" ht="12.75" customHeight="1" hidden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0" ht="12.75" customHeight="1" hidden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20" ht="12.75" customHeight="1" hidden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1:20" ht="12.75" customHeight="1" hidden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ht="12.75" customHeight="1" hidden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20" ht="19.5" customHeight="1">
      <c r="A16" s="181" t="s">
        <v>1135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1:20" ht="12.75">
      <c r="A17" s="173" t="s">
        <v>1109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</row>
    <row r="18" spans="1:20" ht="15" customHeight="1">
      <c r="A18" s="169" t="s">
        <v>823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69" t="s">
        <v>827</v>
      </c>
      <c r="P18" s="169" t="s">
        <v>1041</v>
      </c>
      <c r="Q18" s="183" t="s">
        <v>875</v>
      </c>
      <c r="R18" s="184"/>
      <c r="S18" s="184"/>
      <c r="T18" s="185"/>
    </row>
    <row r="19" spans="1:20" ht="38.25">
      <c r="A19" s="18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2"/>
      <c r="P19" s="182"/>
      <c r="Q19" s="3" t="s">
        <v>1082</v>
      </c>
      <c r="R19" s="3" t="s">
        <v>1042</v>
      </c>
      <c r="S19" s="3" t="s">
        <v>1043</v>
      </c>
      <c r="T19" s="3" t="s">
        <v>996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7" t="s">
        <v>861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59"/>
      <c r="Q21" s="59"/>
      <c r="R21" s="59"/>
      <c r="S21" s="59"/>
      <c r="T21" s="59"/>
    </row>
    <row r="22" spans="1:20" ht="25.5">
      <c r="A22" s="16" t="s">
        <v>1110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59"/>
      <c r="Q22" s="59"/>
      <c r="R22" s="59"/>
      <c r="S22" s="59"/>
      <c r="T22" s="59"/>
    </row>
    <row r="23" spans="1:20" ht="15.75">
      <c r="A23" s="79" t="s">
        <v>1101</v>
      </c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59"/>
      <c r="R23" s="59"/>
      <c r="S23" s="59"/>
      <c r="T23" s="59"/>
    </row>
    <row r="24" spans="1:20" ht="15.75">
      <c r="A24" s="79" t="s">
        <v>1102</v>
      </c>
      <c r="B24" s="1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59"/>
      <c r="Q24" s="59"/>
      <c r="R24" s="59"/>
      <c r="S24" s="59"/>
      <c r="T24" s="59"/>
    </row>
    <row r="25" spans="1:20" ht="15.75">
      <c r="A25" s="79" t="s">
        <v>1103</v>
      </c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59"/>
      <c r="Q25" s="59"/>
      <c r="R25" s="59"/>
      <c r="S25" s="59"/>
      <c r="T25" s="59"/>
    </row>
    <row r="26" spans="1:20" ht="15.75">
      <c r="A26" s="79" t="s">
        <v>1104</v>
      </c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59"/>
      <c r="Q26" s="59"/>
      <c r="R26" s="59"/>
      <c r="S26" s="59"/>
      <c r="T26" s="59"/>
    </row>
    <row r="27" spans="1:20" ht="15.75">
      <c r="A27" s="79" t="s">
        <v>1105</v>
      </c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59"/>
      <c r="Q27" s="59"/>
      <c r="R27" s="59"/>
      <c r="S27" s="59"/>
      <c r="T27" s="59"/>
    </row>
    <row r="28" spans="1:20" ht="15.75">
      <c r="A28" s="79" t="s">
        <v>1106</v>
      </c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59"/>
      <c r="Q28" s="59"/>
      <c r="R28" s="59"/>
      <c r="S28" s="59"/>
      <c r="T28" s="59"/>
    </row>
    <row r="29" spans="1:20" ht="15.75">
      <c r="A29" s="79" t="s">
        <v>1143</v>
      </c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59"/>
      <c r="Q29" s="59"/>
      <c r="R29" s="59"/>
      <c r="S29" s="59"/>
      <c r="T29" s="59"/>
    </row>
    <row r="30" spans="1:20" ht="15.75">
      <c r="A30" s="79" t="s">
        <v>1144</v>
      </c>
      <c r="B30" s="1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>
        <v>10</v>
      </c>
      <c r="P30" s="59"/>
      <c r="Q30" s="59"/>
      <c r="R30" s="59"/>
      <c r="S30" s="59"/>
      <c r="T30" s="59"/>
    </row>
    <row r="31" spans="1:20" ht="15.75">
      <c r="A31" s="79" t="s">
        <v>1145</v>
      </c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>
        <v>11</v>
      </c>
      <c r="P31" s="59"/>
      <c r="Q31" s="59"/>
      <c r="R31" s="59"/>
      <c r="S31" s="59"/>
      <c r="T31" s="59"/>
    </row>
    <row r="32" spans="1:20" ht="15.75">
      <c r="A32" s="79" t="s">
        <v>1148</v>
      </c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>
        <v>12</v>
      </c>
      <c r="P32" s="59"/>
      <c r="Q32" s="59"/>
      <c r="R32" s="59"/>
      <c r="S32" s="59"/>
      <c r="T32" s="59"/>
    </row>
    <row r="33" spans="1:20" ht="15.75">
      <c r="A33" s="18" t="s">
        <v>1149</v>
      </c>
      <c r="B33" s="1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">
        <v>13</v>
      </c>
      <c r="P33" s="59"/>
      <c r="Q33" s="59"/>
      <c r="R33" s="59"/>
      <c r="S33" s="59"/>
      <c r="T33" s="59"/>
    </row>
    <row r="34" spans="1:20" ht="15.75">
      <c r="A34" s="18" t="s">
        <v>1111</v>
      </c>
      <c r="B34" s="1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4">
        <v>14</v>
      </c>
      <c r="P34" s="59"/>
      <c r="Q34" s="59"/>
      <c r="R34" s="59"/>
      <c r="S34" s="59"/>
      <c r="T34" s="59"/>
    </row>
    <row r="35" spans="1:20" ht="15.75">
      <c r="A35" s="18" t="s">
        <v>1108</v>
      </c>
      <c r="B35" s="1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>
        <v>15</v>
      </c>
      <c r="P35" s="59"/>
      <c r="Q35" s="59"/>
      <c r="R35" s="59"/>
      <c r="S35" s="59"/>
      <c r="T35" s="59"/>
    </row>
  </sheetData>
  <sheetProtection password="E8A3" sheet="1" selectLockedCells="1"/>
  <mergeCells count="21">
    <mergeCell ref="O18:O19"/>
    <mergeCell ref="A17:T17"/>
    <mergeCell ref="A18:A19"/>
    <mergeCell ref="P18:P19"/>
    <mergeCell ref="Q18:T18"/>
    <mergeCell ref="A11:T11"/>
    <mergeCell ref="A16:T16"/>
    <mergeCell ref="A15:T15"/>
    <mergeCell ref="A14:T14"/>
    <mergeCell ref="A13:T13"/>
    <mergeCell ref="A12:T12"/>
    <mergeCell ref="A9:T9"/>
    <mergeCell ref="A10:T10"/>
    <mergeCell ref="A1:T1"/>
    <mergeCell ref="A2:T2"/>
    <mergeCell ref="A3:T3"/>
    <mergeCell ref="A4:T4"/>
    <mergeCell ref="A5:T5"/>
    <mergeCell ref="A6:T6"/>
    <mergeCell ref="A7:T7"/>
    <mergeCell ref="A8:T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T3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4:V45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75.83203125" style="0" customWidth="1"/>
    <col min="2" max="14" width="3" style="0" hidden="1" customWidth="1"/>
    <col min="15" max="15" width="7.5" style="0" bestFit="1" customWidth="1"/>
    <col min="16" max="22" width="14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>
      <c r="A14" s="186" t="s">
        <v>847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</row>
    <row r="15" spans="1:22" ht="12.75">
      <c r="A15" s="187" t="s">
        <v>967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</row>
    <row r="16" spans="1:22" ht="12.75">
      <c r="A16" s="171" t="s">
        <v>823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71" t="s">
        <v>827</v>
      </c>
      <c r="P16" s="188" t="s">
        <v>100</v>
      </c>
      <c r="Q16" s="188"/>
      <c r="R16" s="188"/>
      <c r="S16" s="188"/>
      <c r="T16" s="188"/>
      <c r="U16" s="188" t="s">
        <v>1134</v>
      </c>
      <c r="V16" s="188"/>
    </row>
    <row r="17" spans="1:22" ht="12.75" customHeight="1">
      <c r="A17" s="17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1"/>
      <c r="P17" s="189" t="s">
        <v>101</v>
      </c>
      <c r="Q17" s="189"/>
      <c r="R17" s="189"/>
      <c r="S17" s="189"/>
      <c r="T17" s="188" t="s">
        <v>102</v>
      </c>
      <c r="U17" s="188"/>
      <c r="V17" s="188"/>
    </row>
    <row r="18" spans="1:22" ht="15" customHeight="1">
      <c r="A18" s="17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/>
      <c r="P18" s="188" t="s">
        <v>876</v>
      </c>
      <c r="Q18" s="188" t="s">
        <v>1130</v>
      </c>
      <c r="R18" s="188"/>
      <c r="S18" s="188"/>
      <c r="T18" s="188"/>
      <c r="U18" s="188"/>
      <c r="V18" s="188"/>
    </row>
    <row r="19" spans="1:22" ht="75" customHeight="1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88"/>
      <c r="Q19" s="21" t="s">
        <v>1150</v>
      </c>
      <c r="R19" s="21" t="s">
        <v>826</v>
      </c>
      <c r="S19" s="3" t="s">
        <v>46</v>
      </c>
      <c r="T19" s="188"/>
      <c r="U19" s="98" t="s">
        <v>845</v>
      </c>
      <c r="V19" s="98" t="s">
        <v>858</v>
      </c>
    </row>
    <row r="20" spans="1:22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</row>
    <row r="21" spans="1:22" ht="25.5">
      <c r="A21" s="6" t="s">
        <v>848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>
        <v>1</v>
      </c>
      <c r="P21" s="59"/>
      <c r="Q21" s="59"/>
      <c r="R21" s="59"/>
      <c r="S21" s="59"/>
      <c r="T21" s="59"/>
      <c r="U21" s="59"/>
      <c r="V21" s="59"/>
    </row>
    <row r="22" spans="1:22" ht="15.75">
      <c r="A22" s="6" t="s">
        <v>945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>
        <v>2</v>
      </c>
      <c r="P22" s="59"/>
      <c r="Q22" s="59"/>
      <c r="R22" s="59"/>
      <c r="S22" s="59"/>
      <c r="T22" s="59"/>
      <c r="U22" s="59"/>
      <c r="V22" s="59"/>
    </row>
    <row r="23" spans="1:22" ht="15.75">
      <c r="A23" s="7" t="s">
        <v>47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59"/>
      <c r="R23" s="59"/>
      <c r="S23" s="59"/>
      <c r="T23" s="59"/>
      <c r="U23" s="59"/>
      <c r="V23" s="59"/>
    </row>
    <row r="24" spans="1:22" ht="25.5">
      <c r="A24" s="7" t="s">
        <v>997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59"/>
      <c r="Q24" s="59"/>
      <c r="R24" s="81"/>
      <c r="S24" s="59"/>
      <c r="T24" s="59"/>
      <c r="U24" s="59"/>
      <c r="V24" s="59"/>
    </row>
    <row r="25" spans="1:22" ht="15.75">
      <c r="A25" s="7" t="s">
        <v>998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59"/>
      <c r="Q25" s="59"/>
      <c r="R25" s="81"/>
      <c r="S25" s="59"/>
      <c r="T25" s="59"/>
      <c r="U25" s="59"/>
      <c r="V25" s="59"/>
    </row>
    <row r="26" spans="1:22" ht="15.75">
      <c r="A26" s="7" t="s">
        <v>1125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59"/>
      <c r="Q26" s="59"/>
      <c r="R26" s="59"/>
      <c r="S26" s="59"/>
      <c r="T26" s="59"/>
      <c r="U26" s="59"/>
      <c r="V26" s="59"/>
    </row>
    <row r="27" spans="1:22" ht="15.75">
      <c r="A27" s="7" t="s">
        <v>1126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59"/>
      <c r="Q27" s="81"/>
      <c r="R27" s="59"/>
      <c r="S27" s="81"/>
      <c r="T27" s="59"/>
      <c r="U27" s="59"/>
      <c r="V27" s="59"/>
    </row>
    <row r="28" spans="1:22" ht="25.5">
      <c r="A28" s="7" t="s">
        <v>1127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59"/>
      <c r="Q28" s="59"/>
      <c r="R28" s="59"/>
      <c r="S28" s="59"/>
      <c r="T28" s="59"/>
      <c r="U28" s="59"/>
      <c r="V28" s="59"/>
    </row>
    <row r="29" spans="1:22" ht="15.75">
      <c r="A29" s="7" t="s">
        <v>49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59"/>
      <c r="Q29" s="59"/>
      <c r="R29" s="59"/>
      <c r="S29" s="59"/>
      <c r="T29" s="59"/>
      <c r="U29" s="59"/>
      <c r="V29" s="59"/>
    </row>
    <row r="30" spans="1:22" ht="15.75">
      <c r="A30" s="7" t="s">
        <v>50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>
        <v>10</v>
      </c>
      <c r="P30" s="59"/>
      <c r="Q30" s="59"/>
      <c r="R30" s="59"/>
      <c r="S30" s="59"/>
      <c r="T30" s="59"/>
      <c r="U30" s="59"/>
      <c r="V30" s="59"/>
    </row>
    <row r="31" spans="1:22" ht="15.75">
      <c r="A31" s="7" t="s">
        <v>1104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>
        <v>11</v>
      </c>
      <c r="P31" s="59"/>
      <c r="Q31" s="59"/>
      <c r="R31" s="59"/>
      <c r="S31" s="59"/>
      <c r="T31" s="59"/>
      <c r="U31" s="59"/>
      <c r="V31" s="59"/>
    </row>
    <row r="32" spans="1:22" ht="15.75">
      <c r="A32" s="7" t="s">
        <v>1128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>
        <v>12</v>
      </c>
      <c r="P32" s="59"/>
      <c r="Q32" s="59"/>
      <c r="R32" s="59"/>
      <c r="S32" s="59"/>
      <c r="T32" s="59"/>
      <c r="U32" s="59"/>
      <c r="V32" s="59"/>
    </row>
    <row r="33" spans="1:22" ht="15.75">
      <c r="A33" s="6" t="s">
        <v>846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">
        <v>13</v>
      </c>
      <c r="P33" s="59"/>
      <c r="Q33" s="59"/>
      <c r="R33" s="59"/>
      <c r="S33" s="59"/>
      <c r="T33" s="59"/>
      <c r="U33" s="59"/>
      <c r="V33" s="59"/>
    </row>
    <row r="34" spans="1:22" ht="15.75">
      <c r="A34" s="7" t="s">
        <v>946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">
        <v>14</v>
      </c>
      <c r="P34" s="59"/>
      <c r="Q34" s="59"/>
      <c r="R34" s="59"/>
      <c r="S34" s="59"/>
      <c r="T34" s="59"/>
      <c r="U34" s="59"/>
      <c r="V34" s="59"/>
    </row>
    <row r="35" spans="1:22" ht="25.5">
      <c r="A35" s="7" t="s">
        <v>849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>
        <v>15</v>
      </c>
      <c r="P35" s="59"/>
      <c r="Q35" s="81"/>
      <c r="R35" s="81"/>
      <c r="S35" s="59"/>
      <c r="T35" s="59"/>
      <c r="U35" s="59"/>
      <c r="V35" s="59"/>
    </row>
    <row r="36" spans="1:22" ht="15.75">
      <c r="A36" s="7" t="s">
        <v>1129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4">
        <v>16</v>
      </c>
      <c r="P36" s="59"/>
      <c r="Q36" s="81"/>
      <c r="R36" s="59"/>
      <c r="S36" s="59"/>
      <c r="T36" s="59"/>
      <c r="U36" s="59"/>
      <c r="V36" s="59"/>
    </row>
    <row r="37" spans="1:22" ht="15.75" customHeight="1">
      <c r="A37" s="94" t="s">
        <v>48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>
        <v>17</v>
      </c>
      <c r="P37" s="59"/>
      <c r="Q37" s="81"/>
      <c r="R37" s="59"/>
      <c r="S37" s="59"/>
      <c r="T37" s="59"/>
      <c r="U37" s="59"/>
      <c r="V37" s="59"/>
    </row>
    <row r="38" spans="1:22" ht="15.75" customHeight="1">
      <c r="A38" s="7" t="s">
        <v>1131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">
        <v>18</v>
      </c>
      <c r="P38" s="59"/>
      <c r="Q38" s="59"/>
      <c r="R38" s="81"/>
      <c r="S38" s="81"/>
      <c r="T38" s="59"/>
      <c r="U38" s="59"/>
      <c r="V38" s="59"/>
    </row>
    <row r="39" spans="1:22" ht="15.75" customHeight="1">
      <c r="A39" s="16" t="s">
        <v>850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">
        <v>19</v>
      </c>
      <c r="P39" s="59"/>
      <c r="Q39" s="59"/>
      <c r="R39" s="81"/>
      <c r="S39" s="81"/>
      <c r="T39" s="59"/>
      <c r="U39" s="59"/>
      <c r="V39" s="59"/>
    </row>
    <row r="40" spans="1:22" ht="25.5">
      <c r="A40" s="16" t="s">
        <v>851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">
        <v>20</v>
      </c>
      <c r="P40" s="60"/>
      <c r="Q40" s="81"/>
      <c r="R40" s="81"/>
      <c r="S40" s="81"/>
      <c r="T40" s="59"/>
      <c r="U40" s="59"/>
      <c r="V40" s="59"/>
    </row>
    <row r="41" spans="1:22" s="95" customFormat="1" ht="15.75">
      <c r="A41" s="70" t="s">
        <v>1034</v>
      </c>
      <c r="B41" s="101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4">
        <v>21</v>
      </c>
      <c r="P41" s="59"/>
      <c r="Q41" s="81"/>
      <c r="R41" s="81"/>
      <c r="S41" s="81"/>
      <c r="T41" s="59"/>
      <c r="U41" s="59"/>
      <c r="V41" s="59"/>
    </row>
    <row r="42" spans="1:22" ht="15.75">
      <c r="A42" s="70" t="s">
        <v>852</v>
      </c>
      <c r="B42" s="1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">
        <v>22</v>
      </c>
      <c r="P42" s="59"/>
      <c r="Q42" s="81"/>
      <c r="R42" s="81"/>
      <c r="S42" s="81"/>
      <c r="T42" s="59"/>
      <c r="U42" s="59"/>
      <c r="V42" s="59"/>
    </row>
    <row r="43" spans="1:22" ht="15.75">
      <c r="A43" s="70" t="s">
        <v>853</v>
      </c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">
        <v>23</v>
      </c>
      <c r="P43" s="59"/>
      <c r="Q43" s="81"/>
      <c r="R43" s="81"/>
      <c r="S43" s="81"/>
      <c r="T43" s="59"/>
      <c r="U43" s="59"/>
      <c r="V43" s="59"/>
    </row>
    <row r="44" spans="1:22" ht="15.75">
      <c r="A44" s="70" t="s">
        <v>854</v>
      </c>
      <c r="B44" s="1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">
        <v>24</v>
      </c>
      <c r="P44" s="59"/>
      <c r="Q44" s="81"/>
      <c r="R44" s="81"/>
      <c r="S44" s="81"/>
      <c r="T44" s="59"/>
      <c r="U44" s="59"/>
      <c r="V44" s="59"/>
    </row>
    <row r="45" spans="1:22" ht="15.75" customHeight="1">
      <c r="A45" s="70" t="s">
        <v>855</v>
      </c>
      <c r="B45" s="1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">
        <v>25</v>
      </c>
      <c r="P45" s="59"/>
      <c r="Q45" s="81"/>
      <c r="R45" s="81"/>
      <c r="S45" s="81"/>
      <c r="T45" s="59"/>
      <c r="U45" s="59"/>
      <c r="V45" s="59"/>
    </row>
  </sheetData>
  <sheetProtection password="E8A3" sheet="1" selectLockedCells="1"/>
  <mergeCells count="10">
    <mergeCell ref="A14:V14"/>
    <mergeCell ref="A15:V15"/>
    <mergeCell ref="A16:A19"/>
    <mergeCell ref="O16:O19"/>
    <mergeCell ref="P16:T16"/>
    <mergeCell ref="U16:V18"/>
    <mergeCell ref="T17:T19"/>
    <mergeCell ref="P17:S17"/>
    <mergeCell ref="Q18:S18"/>
    <mergeCell ref="P18:P19"/>
  </mergeCells>
  <dataValidations count="2">
    <dataValidation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S27 Q40:Q45 R38:S45 Q27 R24:R25 R35 Q35:Q37"/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45 Q38:Q39 R36:R37 S21:T26 U21:V45 Q21:Q26 R21:R23 R26:R34 Q28:Q34 T27:T45 S28:S3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4:V38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72.83203125" style="0" customWidth="1"/>
    <col min="2" max="14" width="4.5" style="0" hidden="1" customWidth="1"/>
    <col min="15" max="15" width="7.5" style="0" bestFit="1" customWidth="1"/>
    <col min="16" max="22" width="14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>
      <c r="A14" s="186" t="s">
        <v>860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</row>
    <row r="15" spans="1:22" ht="12.75">
      <c r="A15" s="187" t="s">
        <v>1109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</row>
    <row r="16" spans="1:22" ht="15" customHeight="1">
      <c r="A16" s="188" t="s">
        <v>823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88" t="s">
        <v>827</v>
      </c>
      <c r="P16" s="188" t="s">
        <v>100</v>
      </c>
      <c r="Q16" s="188"/>
      <c r="R16" s="188"/>
      <c r="S16" s="188"/>
      <c r="T16" s="188"/>
      <c r="U16" s="188" t="s">
        <v>1134</v>
      </c>
      <c r="V16" s="188"/>
    </row>
    <row r="17" spans="1:22" ht="15" customHeight="1">
      <c r="A17" s="18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88"/>
      <c r="P17" s="189" t="s">
        <v>101</v>
      </c>
      <c r="Q17" s="189"/>
      <c r="R17" s="189"/>
      <c r="S17" s="189"/>
      <c r="T17" s="188" t="s">
        <v>102</v>
      </c>
      <c r="U17" s="188"/>
      <c r="V17" s="188"/>
    </row>
    <row r="18" spans="1:22" ht="15" customHeight="1">
      <c r="A18" s="18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88"/>
      <c r="P18" s="188" t="s">
        <v>876</v>
      </c>
      <c r="Q18" s="188" t="s">
        <v>1130</v>
      </c>
      <c r="R18" s="188"/>
      <c r="S18" s="188"/>
      <c r="T18" s="188"/>
      <c r="U18" s="188"/>
      <c r="V18" s="188"/>
    </row>
    <row r="19" spans="1:22" ht="75" customHeight="1">
      <c r="A19" s="18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88"/>
      <c r="P19" s="188"/>
      <c r="Q19" s="21" t="s">
        <v>1150</v>
      </c>
      <c r="R19" s="21" t="s">
        <v>826</v>
      </c>
      <c r="S19" s="3" t="s">
        <v>46</v>
      </c>
      <c r="T19" s="188"/>
      <c r="U19" s="98" t="s">
        <v>845</v>
      </c>
      <c r="V19" s="98" t="s">
        <v>858</v>
      </c>
    </row>
    <row r="20" spans="1:22" ht="12.75">
      <c r="A20" s="8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</row>
    <row r="21" spans="1:22" ht="15.75">
      <c r="A21" s="73" t="s">
        <v>1137</v>
      </c>
      <c r="B21" s="8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>
        <v>1</v>
      </c>
      <c r="P21" s="59"/>
      <c r="Q21" s="59"/>
      <c r="R21" s="59"/>
      <c r="S21" s="59"/>
      <c r="T21" s="59"/>
      <c r="U21" s="59"/>
      <c r="V21" s="59"/>
    </row>
    <row r="22" spans="1:22" ht="25.5">
      <c r="A22" s="73" t="s">
        <v>99</v>
      </c>
      <c r="B22" s="8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>
        <v>2</v>
      </c>
      <c r="P22" s="59"/>
      <c r="Q22" s="59"/>
      <c r="R22" s="59"/>
      <c r="S22" s="59"/>
      <c r="T22" s="59"/>
      <c r="U22" s="59"/>
      <c r="V22" s="59"/>
    </row>
    <row r="23" spans="1:22" ht="25.5">
      <c r="A23" s="90" t="s">
        <v>964</v>
      </c>
      <c r="B23" s="8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>
        <v>3</v>
      </c>
      <c r="P23" s="59"/>
      <c r="Q23" s="59"/>
      <c r="R23" s="59"/>
      <c r="S23" s="59"/>
      <c r="T23" s="59"/>
      <c r="U23" s="59"/>
      <c r="V23" s="59"/>
    </row>
    <row r="24" spans="1:22" ht="15.75">
      <c r="A24" s="90" t="s">
        <v>965</v>
      </c>
      <c r="B24" s="8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>
        <v>4</v>
      </c>
      <c r="P24" s="59"/>
      <c r="Q24" s="59"/>
      <c r="R24" s="59"/>
      <c r="S24" s="59"/>
      <c r="T24" s="59"/>
      <c r="U24" s="59"/>
      <c r="V24" s="59"/>
    </row>
    <row r="25" spans="1:22" ht="15.75">
      <c r="A25" s="90" t="s">
        <v>966</v>
      </c>
      <c r="B25" s="8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>
        <v>5</v>
      </c>
      <c r="P25" s="59"/>
      <c r="Q25" s="59"/>
      <c r="R25" s="59"/>
      <c r="S25" s="59"/>
      <c r="T25" s="59"/>
      <c r="U25" s="59"/>
      <c r="V25" s="59"/>
    </row>
    <row r="26" spans="1:22" ht="15.75" customHeight="1">
      <c r="A26" s="73" t="s">
        <v>103</v>
      </c>
      <c r="B26" s="8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2">
        <v>6</v>
      </c>
      <c r="P26" s="59"/>
      <c r="Q26" s="59"/>
      <c r="R26" s="59"/>
      <c r="S26" s="59"/>
      <c r="T26" s="59"/>
      <c r="U26" s="59"/>
      <c r="V26" s="59"/>
    </row>
    <row r="27" spans="1:22" ht="25.5">
      <c r="A27" s="90" t="s">
        <v>947</v>
      </c>
      <c r="B27" s="8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2">
        <v>7</v>
      </c>
      <c r="P27" s="81"/>
      <c r="Q27" s="81"/>
      <c r="R27" s="81"/>
      <c r="S27" s="81"/>
      <c r="T27" s="59"/>
      <c r="U27" s="59"/>
      <c r="V27" s="81"/>
    </row>
    <row r="28" spans="1:22" ht="25.5">
      <c r="A28" s="90" t="s">
        <v>948</v>
      </c>
      <c r="B28" s="8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>
        <v>8</v>
      </c>
      <c r="P28" s="59"/>
      <c r="Q28" s="59"/>
      <c r="R28" s="59"/>
      <c r="S28" s="59"/>
      <c r="T28" s="59"/>
      <c r="U28" s="59"/>
      <c r="V28" s="59"/>
    </row>
    <row r="29" spans="1:22" ht="25.5">
      <c r="A29" s="90" t="s">
        <v>949</v>
      </c>
      <c r="B29" s="8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2">
        <v>9</v>
      </c>
      <c r="P29" s="59"/>
      <c r="Q29" s="59"/>
      <c r="R29" s="59"/>
      <c r="S29" s="59"/>
      <c r="T29" s="59"/>
      <c r="U29" s="59"/>
      <c r="V29" s="59"/>
    </row>
    <row r="30" spans="1:22" ht="15.75">
      <c r="A30" s="90" t="s">
        <v>950</v>
      </c>
      <c r="B30" s="8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59"/>
      <c r="Q30" s="59"/>
      <c r="R30" s="59"/>
      <c r="S30" s="59"/>
      <c r="T30" s="59"/>
      <c r="U30" s="59"/>
      <c r="V30" s="59"/>
    </row>
    <row r="31" spans="1:22" ht="25.5">
      <c r="A31" s="90" t="s">
        <v>951</v>
      </c>
      <c r="B31" s="8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59"/>
      <c r="Q31" s="81"/>
      <c r="R31" s="59"/>
      <c r="S31" s="59"/>
      <c r="T31" s="59"/>
      <c r="U31" s="59"/>
      <c r="V31" s="59"/>
    </row>
    <row r="32" spans="1:22" ht="25.5">
      <c r="A32" s="90" t="s">
        <v>857</v>
      </c>
      <c r="B32" s="8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59"/>
      <c r="Q32" s="81"/>
      <c r="R32" s="81"/>
      <c r="S32" s="81"/>
      <c r="T32" s="59"/>
      <c r="U32" s="59"/>
      <c r="V32" s="59"/>
    </row>
    <row r="33" spans="1:22" ht="15.75">
      <c r="A33" s="73" t="s">
        <v>1034</v>
      </c>
      <c r="B33" s="8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59"/>
      <c r="Q33" s="81"/>
      <c r="R33" s="81"/>
      <c r="S33" s="81"/>
      <c r="T33" s="59"/>
      <c r="U33" s="59"/>
      <c r="V33" s="59"/>
    </row>
    <row r="34" spans="1:22" ht="15.75">
      <c r="A34" s="73" t="s">
        <v>852</v>
      </c>
      <c r="B34" s="8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59"/>
      <c r="Q34" s="81"/>
      <c r="R34" s="81"/>
      <c r="S34" s="81"/>
      <c r="T34" s="59"/>
      <c r="U34" s="59"/>
      <c r="V34" s="59"/>
    </row>
    <row r="35" spans="1:22" ht="15.75">
      <c r="A35" s="73" t="s">
        <v>856</v>
      </c>
      <c r="B35" s="8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2">
        <v>15</v>
      </c>
      <c r="P35" s="59"/>
      <c r="Q35" s="81"/>
      <c r="R35" s="81"/>
      <c r="S35" s="81"/>
      <c r="T35" s="59"/>
      <c r="U35" s="59"/>
      <c r="V35" s="59"/>
    </row>
    <row r="36" spans="1:22" ht="15.75">
      <c r="A36" s="73" t="s">
        <v>854</v>
      </c>
      <c r="B36" s="8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2">
        <v>16</v>
      </c>
      <c r="P36" s="59"/>
      <c r="Q36" s="81"/>
      <c r="R36" s="81"/>
      <c r="S36" s="81"/>
      <c r="T36" s="59"/>
      <c r="U36" s="59"/>
      <c r="V36" s="59"/>
    </row>
    <row r="37" spans="1:22" ht="25.5">
      <c r="A37" s="73" t="s">
        <v>952</v>
      </c>
      <c r="B37" s="8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2">
        <v>17</v>
      </c>
      <c r="P37" s="59"/>
      <c r="Q37" s="81"/>
      <c r="R37" s="81"/>
      <c r="S37" s="81"/>
      <c r="T37" s="59"/>
      <c r="U37" s="59"/>
      <c r="V37" s="59"/>
    </row>
    <row r="38" spans="1:16" ht="39.75" customHeight="1">
      <c r="A38" s="93" t="s">
        <v>859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>
        <v>18</v>
      </c>
      <c r="P38" s="62"/>
    </row>
  </sheetData>
  <sheetProtection password="E8A3" sheet="1" selectLockedCells="1"/>
  <mergeCells count="10">
    <mergeCell ref="A14:V14"/>
    <mergeCell ref="A15:V15"/>
    <mergeCell ref="A16:A19"/>
    <mergeCell ref="O16:O19"/>
    <mergeCell ref="P16:T16"/>
    <mergeCell ref="P17:S17"/>
    <mergeCell ref="T17:T19"/>
    <mergeCell ref="U16:V18"/>
    <mergeCell ref="P18:P19"/>
    <mergeCell ref="Q18:S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Q28:Q30 P28:P38 V21:V26 T21:U37 P21:S26 V28:V37 R28:S31">
      <formula1>0</formula1>
      <formula2>999999999999</formula2>
    </dataValidation>
    <dataValidation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7:S27 R32:S37 V27 Q31:Q37"/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T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0.83203125" style="1" customWidth="1"/>
    <col min="2" max="14" width="4.33203125" style="1" hidden="1" customWidth="1"/>
    <col min="15" max="15" width="7.5" style="1" bestFit="1" customWidth="1"/>
    <col min="16" max="20" width="14.83203125" style="1" customWidth="1"/>
    <col min="21" max="22" width="9.33203125" style="1" customWidth="1"/>
    <col min="23" max="23" width="12.83203125" style="1" customWidth="1"/>
    <col min="24" max="16384" width="9.33203125" style="1" customWidth="1"/>
  </cols>
  <sheetData>
    <row r="1" spans="1:20" ht="12.75" customHeight="1" hidden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2.75" customHeight="1" hidden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2.75" customHeight="1" hidden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0" ht="12.75" customHeight="1" hidden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0" ht="12.75" customHeight="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1:20" ht="12.75" customHeight="1" hidden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</row>
    <row r="7" spans="1:20" ht="12.75" customHeight="1" hidden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</row>
    <row r="8" spans="1:20" ht="12.75" customHeight="1" hidden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</row>
    <row r="9" spans="1:20" ht="12.75" customHeight="1" hidden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ht="12.75" customHeight="1" hidden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ht="12.75" customHeight="1" hidden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1:20" ht="12.75" customHeight="1" hidden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1:20" ht="12.75" customHeight="1" hidden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</row>
    <row r="14" spans="1:20" ht="12.75" customHeight="1" hidden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</row>
    <row r="15" spans="1:20" s="2" customFormat="1" ht="19.5" customHeight="1">
      <c r="A15" s="181" t="s">
        <v>999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ht="12.75">
      <c r="A16" s="173" t="s">
        <v>973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1:20" ht="39.75" customHeight="1">
      <c r="A17" s="171" t="s">
        <v>823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1" t="s">
        <v>827</v>
      </c>
      <c r="P17" s="183" t="s">
        <v>100</v>
      </c>
      <c r="Q17" s="184"/>
      <c r="R17" s="185"/>
      <c r="S17" s="183" t="s">
        <v>1134</v>
      </c>
      <c r="T17" s="185"/>
    </row>
    <row r="18" spans="1:20" ht="15" customHeight="1">
      <c r="A18" s="17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71"/>
      <c r="P18" s="169" t="s">
        <v>115</v>
      </c>
      <c r="Q18" s="183" t="s">
        <v>116</v>
      </c>
      <c r="R18" s="185"/>
      <c r="S18" s="171" t="s">
        <v>115</v>
      </c>
      <c r="T18" s="171" t="s">
        <v>117</v>
      </c>
    </row>
    <row r="19" spans="1:20" ht="38.25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182"/>
      <c r="Q19" s="3" t="s">
        <v>968</v>
      </c>
      <c r="R19" s="3" t="s">
        <v>969</v>
      </c>
      <c r="S19" s="171"/>
      <c r="T19" s="171"/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6" t="s">
        <v>118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>
        <v>1</v>
      </c>
      <c r="P21" s="59"/>
      <c r="Q21" s="59"/>
      <c r="R21" s="59"/>
      <c r="S21" s="59"/>
      <c r="T21" s="59"/>
    </row>
    <row r="22" spans="1:20" ht="25.5">
      <c r="A22" s="6" t="s">
        <v>119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>
        <v>2</v>
      </c>
      <c r="P22" s="59"/>
      <c r="Q22" s="81"/>
      <c r="R22" s="81"/>
      <c r="S22" s="59"/>
      <c r="T22" s="81"/>
    </row>
    <row r="23" spans="1:20" ht="38.25" customHeight="1">
      <c r="A23" s="7" t="s">
        <v>120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59"/>
      <c r="Q23" s="81"/>
      <c r="R23" s="81"/>
      <c r="S23" s="59"/>
      <c r="T23" s="81"/>
    </row>
    <row r="24" spans="1:20" ht="15.75">
      <c r="A24" s="7" t="s">
        <v>970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59"/>
      <c r="Q24" s="81"/>
      <c r="R24" s="81"/>
      <c r="S24" s="59"/>
      <c r="T24" s="81"/>
    </row>
    <row r="25" spans="1:20" ht="15.75">
      <c r="A25" s="7" t="s">
        <v>971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59"/>
      <c r="Q25" s="81"/>
      <c r="R25" s="81"/>
      <c r="S25" s="59"/>
      <c r="T25" s="81"/>
    </row>
    <row r="26" spans="1:20" ht="38.25">
      <c r="A26" s="7" t="s">
        <v>1027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59"/>
      <c r="Q26" s="81"/>
      <c r="R26" s="81"/>
      <c r="S26" s="59"/>
      <c r="T26" s="81"/>
    </row>
    <row r="27" spans="1:20" ht="15.75">
      <c r="A27" s="7" t="s">
        <v>991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0"/>
      <c r="Q27" s="81"/>
      <c r="R27" s="81"/>
      <c r="S27" s="59"/>
      <c r="T27" s="81"/>
    </row>
    <row r="28" spans="1:20" ht="15.75">
      <c r="A28" s="7" t="s">
        <v>972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4">
        <v>8</v>
      </c>
      <c r="P28" s="59"/>
      <c r="Q28" s="85"/>
      <c r="R28" s="81"/>
      <c r="S28" s="59"/>
      <c r="T28" s="81"/>
    </row>
    <row r="29" spans="1:16" ht="54.75" customHeight="1">
      <c r="A29" s="80" t="s">
        <v>1000</v>
      </c>
      <c r="O29" s="82">
        <v>9</v>
      </c>
      <c r="P29" s="61"/>
    </row>
    <row r="30" spans="1:16" ht="15.75">
      <c r="A30" s="83" t="s">
        <v>121</v>
      </c>
      <c r="O30" s="82">
        <v>10</v>
      </c>
      <c r="P30" s="62"/>
    </row>
  </sheetData>
  <sheetProtection password="E8A3" sheet="1" selectLockedCells="1"/>
  <mergeCells count="24">
    <mergeCell ref="A13:T13"/>
    <mergeCell ref="A14:T14"/>
    <mergeCell ref="A15:T15"/>
    <mergeCell ref="A16:T16"/>
    <mergeCell ref="A9:T9"/>
    <mergeCell ref="A10:T10"/>
    <mergeCell ref="A11:T11"/>
    <mergeCell ref="A12:T12"/>
    <mergeCell ref="A5:T5"/>
    <mergeCell ref="A6:T6"/>
    <mergeCell ref="A7:T7"/>
    <mergeCell ref="A8:T8"/>
    <mergeCell ref="A1:T1"/>
    <mergeCell ref="A2:T2"/>
    <mergeCell ref="A3:T3"/>
    <mergeCell ref="A4:T4"/>
    <mergeCell ref="A17:A19"/>
    <mergeCell ref="O17:O19"/>
    <mergeCell ref="P17:R17"/>
    <mergeCell ref="S17:T17"/>
    <mergeCell ref="P18:P19"/>
    <mergeCell ref="T18:T19"/>
    <mergeCell ref="Q18:R18"/>
    <mergeCell ref="S18:S19"/>
  </mergeCells>
  <dataValidations count="2">
    <dataValidation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T22:T28 Q22:R28"/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0 T21 S21:S28 Q21:R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2014-08-12T09:58:09Z</cp:lastPrinted>
  <dcterms:created xsi:type="dcterms:W3CDTF">2009-11-09T14:03:17Z</dcterms:created>
  <dcterms:modified xsi:type="dcterms:W3CDTF">2015-12-22T08:58:17Z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13.01.001.47.24.332</vt:lpwstr>
  </property>
</Properties>
</file>